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ineralnadjubriva" sheetId="1" r:id="rId1"/>
    <sheet name="Sheet2" sheetId="2" r:id="rId2"/>
    <sheet name="Sheet3" sheetId="3" r:id="rId3"/>
  </sheets>
  <definedNames>
    <definedName name="_xlnm.Print_Titles" localSheetId="0">mineralnadjubriva!$1:$3</definedName>
  </definedNames>
  <calcPr calcId="145621"/>
</workbook>
</file>

<file path=xl/calcChain.xml><?xml version="1.0" encoding="utf-8"?>
<calcChain xmlns="http://schemas.openxmlformats.org/spreadsheetml/2006/main">
  <c r="P43" i="1" l="1"/>
  <c r="D14" i="1"/>
  <c r="P41" i="1" l="1"/>
  <c r="P37" i="1"/>
  <c r="T35" i="1"/>
  <c r="P35" i="1"/>
  <c r="Q31" i="1"/>
  <c r="Q28" i="1"/>
  <c r="Q24" i="1"/>
  <c r="Q23" i="1"/>
  <c r="P23" i="1"/>
  <c r="Q22" i="1"/>
  <c r="T21" i="1"/>
  <c r="Q21" i="1"/>
  <c r="P21" i="1"/>
  <c r="Q19" i="1"/>
  <c r="Q15" i="1"/>
  <c r="P15" i="1"/>
  <c r="Q12" i="1"/>
  <c r="Q10" i="1"/>
  <c r="Q6" i="1"/>
</calcChain>
</file>

<file path=xl/sharedStrings.xml><?xml version="1.0" encoding="utf-8"?>
<sst xmlns="http://schemas.openxmlformats.org/spreadsheetml/2006/main" count="176" uniqueCount="80">
  <si>
    <r>
      <t xml:space="preserve">                        PREGLED CENA / Agrarni inputi / MINERALNA ĐUBRIVA  
APRIL 2018                                                                                                                                                                              PRICE LIST/ Agricultural inputs / MINERAL FERTILIZERS                                                                                    APIL 2018                                                                                     </t>
    </r>
    <r>
      <rPr>
        <i/>
        <sz val="10"/>
        <rFont val="Arial Narrow"/>
        <family val="2"/>
        <charset val="238"/>
      </rPr>
      <t xml:space="preserve">                                       </t>
    </r>
  </si>
  <si>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</si>
  <si>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</si>
  <si>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</si>
  <si>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</si>
  <si>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</si>
  <si>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</si>
  <si>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</si>
  <si>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</si>
  <si>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</si>
  <si>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</si>
  <si>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</si>
  <si>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</si>
  <si>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</si>
  <si>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</si>
  <si>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</si>
  <si>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</si>
  <si>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</si>
  <si>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</si>
  <si>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 xml:space="preserve"> PROIZVOD                                                   </t>
  </si>
  <si>
    <r>
      <t xml:space="preserve">DOMAĆE/UVOZ           </t>
    </r>
    <r>
      <rPr>
        <i/>
        <sz val="10"/>
        <rFont val="Arial Narrow"/>
        <family val="2"/>
        <charset val="238"/>
      </rPr>
      <t xml:space="preserve">                                                                 </t>
    </r>
  </si>
  <si>
    <t xml:space="preserve">PAKOVANJE                                                   </t>
  </si>
  <si>
    <t>dominantna cena (RSD) / prevale price</t>
  </si>
  <si>
    <t>NPK</t>
  </si>
  <si>
    <t>NPK (15:15:15)</t>
  </si>
  <si>
    <t>Fertil-Bačka Palanka</t>
  </si>
  <si>
    <t>25kg</t>
  </si>
  <si>
    <t>50kg</t>
  </si>
  <si>
    <t>Azohem-Subotca</t>
  </si>
  <si>
    <t>Savakop - Novi Sad</t>
  </si>
  <si>
    <t>5kg</t>
  </si>
  <si>
    <t>Linzer Agro trade - Beograd</t>
  </si>
  <si>
    <t>Austrija</t>
  </si>
  <si>
    <t>NPK (8:16:24)</t>
  </si>
  <si>
    <t>NPK (16:16:16)</t>
  </si>
  <si>
    <t>Rusija</t>
  </si>
  <si>
    <t>UREA-Karbamid</t>
  </si>
  <si>
    <t>UREA</t>
  </si>
  <si>
    <t>Azotara- Pancevo</t>
  </si>
  <si>
    <t>Agrina-Novi Sad</t>
  </si>
  <si>
    <t>4kg</t>
  </si>
  <si>
    <t>Kutina</t>
  </si>
  <si>
    <t>KAN-Kalcijum nitrat</t>
  </si>
  <si>
    <t>KAN</t>
  </si>
  <si>
    <t>Semenarnacoop-Novi Sad</t>
  </si>
  <si>
    <t>AN-Amonijum nitrat</t>
  </si>
  <si>
    <t>AN</t>
  </si>
  <si>
    <t>MAP-Mono-amonijum fosfat</t>
  </si>
  <si>
    <t xml:space="preserve">MAP (12:52:0) </t>
  </si>
  <si>
    <t>FERTICARE</t>
  </si>
  <si>
    <t>Ferticare (10:5:26)</t>
  </si>
  <si>
    <t>Finska</t>
  </si>
  <si>
    <t>2kg</t>
  </si>
  <si>
    <t>Ferticare (24:8:16)</t>
  </si>
  <si>
    <t>Ferticare (15:30:15)</t>
  </si>
  <si>
    <t>SLAVOL</t>
  </si>
  <si>
    <t>Slavol</t>
  </si>
  <si>
    <t>Agrounik-Zemun</t>
  </si>
  <si>
    <t xml:space="preserve">100ml </t>
  </si>
  <si>
    <t>lit</t>
  </si>
  <si>
    <t>5lit</t>
  </si>
  <si>
    <t>10lit</t>
  </si>
  <si>
    <t>MURTONIC</t>
  </si>
  <si>
    <t xml:space="preserve">Murtonic (19:9:27)                   </t>
  </si>
  <si>
    <t>Galenika Fitofarmacija - Zemun</t>
  </si>
  <si>
    <t>kg</t>
  </si>
  <si>
    <t>Grčka</t>
  </si>
  <si>
    <t>20gr</t>
  </si>
  <si>
    <t>30gr</t>
  </si>
  <si>
    <t>200gr</t>
  </si>
  <si>
    <t>500gr</t>
  </si>
  <si>
    <t>WUXAL</t>
  </si>
  <si>
    <t>Wuxal Calcium</t>
  </si>
  <si>
    <t>Chemical Agrosava - Beograd</t>
  </si>
  <si>
    <t>Nemačka</t>
  </si>
  <si>
    <t>250ml</t>
  </si>
  <si>
    <t>Wuxal Magnesium</t>
  </si>
  <si>
    <t>Wuxal Boron</t>
  </si>
  <si>
    <t>Wuxal Super</t>
  </si>
  <si>
    <t>Zorka Šabac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</si>
</sst>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</font>
    <font>
      <sz val="10"/>
      <color rgb="FFFFFFFF"/>
      <name val="Arial Narrow"/>
      <family val="2"/>
      <charset val="238"/>
    </font>
    <font>
      <b/>
      <sz val="12"/>
      <name val="Arial Narrow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color rgb="FFFF0000"/>
      <name val="Arial Narrow"/>
      <family val="2"/>
      <charset val="238"/>
    </font>
    <font>
      <b/>
      <sz val="10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mediumGray">
        <fgColor rgb="FF003300"/>
        <bgColor rgb="FF92D050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rgb="FFFFFF99"/>
        <bgColor rgb="FF000000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/>
    <xf numFmtId="0" fontId="11" fillId="0" borderId="0"/>
    <xf numFmtId="0" fontId="6" fillId="0" borderId="0"/>
    <xf numFmtId="0" fontId="11" fillId="0" borderId="0"/>
    <xf numFmtId="0" fontId="12" fillId="0" borderId="0"/>
  </cellStyleXfs>
  <cellXfs count="143">
    <xf numFmtId="0" fontId="0" fillId="0" borderId="0" xfId="0"/>
    <xf numFmtId="0" fontId="4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8" fillId="3" borderId="9" xfId="2" applyFont="1" applyFill="1" applyBorder="1" applyAlignment="1">
      <alignment horizontal="left" vertical="center"/>
    </xf>
    <xf numFmtId="0" fontId="9" fillId="3" borderId="0" xfId="2" applyFont="1" applyFill="1" applyAlignment="1">
      <alignment horizontal="center" vertical="center"/>
    </xf>
    <xf numFmtId="0" fontId="9" fillId="3" borderId="11" xfId="2" applyFont="1" applyFill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left" vertical="center"/>
    </xf>
    <xf numFmtId="0" fontId="1" fillId="2" borderId="12" xfId="2" applyFont="1" applyFill="1" applyBorder="1" applyAlignment="1">
      <alignment vertical="center"/>
    </xf>
    <xf numFmtId="0" fontId="4" fillId="5" borderId="12" xfId="0" applyFont="1" applyFill="1" applyBorder="1" applyAlignment="1" applyProtection="1">
      <alignment horizontal="center" vertical="center"/>
      <protection locked="0" hidden="1"/>
    </xf>
    <xf numFmtId="0" fontId="4" fillId="5" borderId="3" xfId="0" applyFont="1" applyFill="1" applyBorder="1" applyAlignment="1" applyProtection="1">
      <alignment horizontal="center" vertical="center"/>
      <protection locked="0" hidden="1"/>
    </xf>
    <xf numFmtId="0" fontId="1" fillId="6" borderId="13" xfId="3" applyFont="1" applyFill="1" applyBorder="1" applyAlignment="1" applyProtection="1">
      <alignment horizontal="center" vertical="center"/>
      <protection locked="0" hidden="1"/>
    </xf>
    <xf numFmtId="0" fontId="4" fillId="5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  <protection locked="0" hidden="1"/>
    </xf>
    <xf numFmtId="0" fontId="12" fillId="8" borderId="15" xfId="3" applyFont="1" applyFill="1" applyBorder="1" applyAlignment="1" applyProtection="1">
      <alignment horizontal="center" vertical="center"/>
      <protection locked="0" hidden="1"/>
    </xf>
    <xf numFmtId="0" fontId="4" fillId="7" borderId="14" xfId="0" applyFont="1" applyFill="1" applyBorder="1" applyAlignment="1" applyProtection="1">
      <alignment horizontal="center" vertical="center"/>
      <protection locked="0" hidden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/>
      <protection locked="0" hidden="1"/>
    </xf>
    <xf numFmtId="0" fontId="4" fillId="7" borderId="7" xfId="0" applyFont="1" applyFill="1" applyBorder="1" applyAlignment="1">
      <alignment horizontal="center" vertical="center" wrapText="1"/>
    </xf>
    <xf numFmtId="0" fontId="4" fillId="9" borderId="12" xfId="4" applyFont="1" applyFill="1" applyBorder="1" applyAlignment="1" applyProtection="1">
      <alignment horizontal="center" vertical="center"/>
      <protection locked="0" hidden="1"/>
    </xf>
    <xf numFmtId="0" fontId="4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" fontId="4" fillId="7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7" borderId="6" xfId="0" applyFont="1" applyFill="1" applyBorder="1" applyAlignment="1" applyProtection="1">
      <alignment horizontal="center" vertical="center"/>
      <protection locked="0" hidden="1"/>
    </xf>
    <xf numFmtId="0" fontId="1" fillId="8" borderId="15" xfId="3" applyFont="1" applyFill="1" applyBorder="1" applyAlignment="1" applyProtection="1">
      <alignment horizontal="center" vertical="center"/>
      <protection locked="0" hidden="1"/>
    </xf>
    <xf numFmtId="0" fontId="4" fillId="7" borderId="14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8" fillId="3" borderId="9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7" borderId="14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 applyProtection="1">
      <alignment horizontal="center" vertical="center"/>
      <protection locked="0" hidden="1"/>
    </xf>
    <xf numFmtId="0" fontId="4" fillId="0" borderId="6" xfId="0" applyFont="1" applyBorder="1" applyAlignment="1">
      <alignment vertical="center"/>
    </xf>
    <xf numFmtId="0" fontId="1" fillId="8" borderId="15" xfId="5" applyFont="1" applyFill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7" borderId="11" xfId="0" applyFont="1" applyFill="1" applyBorder="1" applyAlignment="1" applyProtection="1">
      <alignment horizontal="center" vertical="center"/>
      <protection locked="0" hidden="1"/>
    </xf>
    <xf numFmtId="0" fontId="4" fillId="7" borderId="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1" fillId="8" borderId="12" xfId="5" applyFont="1" applyFill="1" applyBorder="1" applyAlignment="1" applyProtection="1">
      <alignment horizontal="center" vertical="center"/>
      <protection locked="0" hidden="1"/>
    </xf>
    <xf numFmtId="0" fontId="4" fillId="11" borderId="4" xfId="0" applyFont="1" applyFill="1" applyBorder="1" applyAlignment="1" applyProtection="1">
      <alignment horizontal="center" vertical="center"/>
      <protection locked="0" hidden="1"/>
    </xf>
    <xf numFmtId="0" fontId="4" fillId="9" borderId="4" xfId="4" applyFont="1" applyFill="1" applyBorder="1" applyAlignment="1" applyProtection="1">
      <alignment horizontal="center" vertical="center"/>
      <protection locked="0" hidden="1"/>
    </xf>
    <xf numFmtId="0" fontId="4" fillId="7" borderId="12" xfId="0" applyFont="1" applyFill="1" applyBorder="1" applyAlignment="1">
      <alignment horizontal="center" vertical="center"/>
    </xf>
    <xf numFmtId="0" fontId="1" fillId="8" borderId="12" xfId="3" applyFont="1" applyFill="1" applyBorder="1" applyAlignment="1" applyProtection="1">
      <alignment horizontal="center" vertical="center"/>
      <protection locked="0" hidden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2" fillId="8" borderId="16" xfId="3" applyFont="1" applyFill="1" applyBorder="1" applyAlignment="1" applyProtection="1">
      <alignment horizontal="center" vertical="center"/>
      <protection locked="0" hidden="1"/>
    </xf>
    <xf numFmtId="0" fontId="4" fillId="7" borderId="14" xfId="0" applyFont="1" applyFill="1" applyBorder="1" applyAlignment="1" applyProtection="1">
      <alignment horizontal="center"/>
      <protection locked="0" hidden="1"/>
    </xf>
    <xf numFmtId="0" fontId="4" fillId="9" borderId="12" xfId="6" applyFont="1" applyFill="1" applyBorder="1" applyAlignment="1" applyProtection="1">
      <alignment horizontal="center" vertical="center"/>
      <protection locked="0" hidden="1"/>
    </xf>
    <xf numFmtId="21" fontId="4" fillId="2" borderId="12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4" fillId="7" borderId="14" xfId="0" applyFont="1" applyFill="1" applyBorder="1" applyAlignment="1">
      <alignment horizontal="center"/>
    </xf>
    <xf numFmtId="0" fontId="12" fillId="8" borderId="15" xfId="5" applyFont="1" applyFill="1" applyBorder="1" applyAlignment="1" applyProtection="1">
      <alignment horizontal="center"/>
      <protection locked="0" hidden="1"/>
    </xf>
    <xf numFmtId="0" fontId="12" fillId="8" borderId="15" xfId="5" applyFont="1" applyFill="1" applyBorder="1" applyAlignment="1" applyProtection="1">
      <alignment horizontal="center" vertical="center"/>
      <protection locked="0" hidden="1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9" borderId="12" xfId="0" applyFont="1" applyFill="1" applyBorder="1" applyAlignment="1" applyProtection="1">
      <alignment horizontal="center"/>
      <protection locked="0" hidden="1"/>
    </xf>
    <xf numFmtId="21" fontId="4" fillId="2" borderId="6" xfId="0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2" fillId="7" borderId="14" xfId="0" applyFont="1" applyFill="1" applyBorder="1" applyAlignment="1" applyProtection="1">
      <alignment horizontal="center" vertical="center"/>
      <protection locked="0" hidden="1"/>
    </xf>
    <xf numFmtId="16" fontId="1" fillId="2" borderId="14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 applyProtection="1">
      <alignment horizontal="center" vertical="center" wrapText="1"/>
      <protection locked="0" hidden="1"/>
    </xf>
    <xf numFmtId="0" fontId="4" fillId="7" borderId="14" xfId="0" applyFont="1" applyFill="1" applyBorder="1" applyAlignment="1" applyProtection="1">
      <alignment horizontal="center" vertical="center" wrapText="1"/>
      <protection locked="0" hidden="1"/>
    </xf>
    <xf numFmtId="0" fontId="4" fillId="4" borderId="0" xfId="0" applyFont="1" applyFill="1" applyAlignment="1">
      <alignment horizontal="center" vertical="center" wrapText="1"/>
    </xf>
    <xf numFmtId="0" fontId="12" fillId="7" borderId="14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/>
    <xf numFmtId="0" fontId="4" fillId="11" borderId="6" xfId="0" applyFont="1" applyFill="1" applyBorder="1" applyAlignment="1" applyProtection="1">
      <alignment horizontal="center" vertical="center"/>
      <protection locked="0" hidden="1"/>
    </xf>
    <xf numFmtId="0" fontId="4" fillId="5" borderId="7" xfId="0" applyFont="1" applyFill="1" applyBorder="1" applyAlignment="1" applyProtection="1">
      <alignment horizontal="center" vertical="center"/>
      <protection locked="0" hidden="1"/>
    </xf>
    <xf numFmtId="0" fontId="4" fillId="5" borderId="7" xfId="0" applyFont="1" applyFill="1" applyBorder="1" applyAlignment="1">
      <alignment horizontal="center" vertical="center" wrapText="1"/>
    </xf>
    <xf numFmtId="0" fontId="1" fillId="6" borderId="7" xfId="5" applyFont="1" applyFill="1" applyBorder="1" applyAlignment="1" applyProtection="1">
      <alignment horizontal="center" vertical="center"/>
      <protection locked="0" hidden="1"/>
    </xf>
    <xf numFmtId="0" fontId="4" fillId="10" borderId="7" xfId="0" applyFont="1" applyFill="1" applyBorder="1" applyAlignment="1" applyProtection="1">
      <alignment horizontal="center" vertical="center"/>
      <protection locked="0" hidden="1"/>
    </xf>
    <xf numFmtId="0" fontId="1" fillId="8" borderId="18" xfId="3" applyFont="1" applyFill="1" applyBorder="1" applyAlignment="1" applyProtection="1">
      <alignment horizontal="center" vertical="center"/>
      <protection locked="0" hidden="1"/>
    </xf>
    <xf numFmtId="0" fontId="1" fillId="8" borderId="6" xfId="5" applyFont="1" applyFill="1" applyBorder="1" applyAlignment="1" applyProtection="1">
      <alignment horizontal="center" vertical="center"/>
      <protection locked="0" hidden="1"/>
    </xf>
    <xf numFmtId="0" fontId="4" fillId="11" borderId="10" xfId="0" applyFont="1" applyFill="1" applyBorder="1" applyAlignment="1" applyProtection="1">
      <alignment horizontal="center" vertical="center"/>
      <protection locked="0" hidden="1"/>
    </xf>
    <xf numFmtId="0" fontId="4" fillId="9" borderId="10" xfId="4" applyFont="1" applyFill="1" applyBorder="1" applyAlignment="1" applyProtection="1">
      <alignment horizontal="center" vertical="center"/>
      <protection locked="0" hidden="1"/>
    </xf>
    <xf numFmtId="0" fontId="1" fillId="6" borderId="7" xfId="3" applyFont="1" applyFill="1" applyBorder="1" applyAlignment="1" applyProtection="1">
      <alignment horizontal="center" vertical="center"/>
      <protection locked="0" hidden="1"/>
    </xf>
    <xf numFmtId="0" fontId="4" fillId="10" borderId="7" xfId="4" applyFont="1" applyFill="1" applyBorder="1" applyAlignment="1" applyProtection="1">
      <alignment horizontal="center" vertical="center"/>
      <protection locked="0" hidden="1"/>
    </xf>
    <xf numFmtId="0" fontId="4" fillId="9" borderId="6" xfId="6" applyFont="1" applyFill="1" applyBorder="1" applyAlignment="1" applyProtection="1">
      <alignment horizontal="center" vertical="center"/>
      <protection locked="0" hidden="1"/>
    </xf>
    <xf numFmtId="1" fontId="4" fillId="5" borderId="7" xfId="0" applyNumberFormat="1" applyFont="1" applyFill="1" applyBorder="1" applyAlignment="1" applyProtection="1">
      <alignment horizontal="center" vertical="center"/>
      <protection locked="0" hidden="1"/>
    </xf>
    <xf numFmtId="0" fontId="12" fillId="8" borderId="19" xfId="5" applyFont="1" applyFill="1" applyBorder="1" applyAlignment="1" applyProtection="1">
      <alignment horizontal="center"/>
      <protection locked="0" hidden="1"/>
    </xf>
    <xf numFmtId="0" fontId="4" fillId="5" borderId="7" xfId="0" applyFont="1" applyFill="1" applyBorder="1" applyAlignment="1" applyProtection="1">
      <alignment horizontal="center"/>
      <protection locked="0" hidden="1"/>
    </xf>
    <xf numFmtId="0" fontId="4" fillId="5" borderId="7" xfId="0" applyFont="1" applyFill="1" applyBorder="1" applyAlignment="1">
      <alignment horizontal="center"/>
    </xf>
    <xf numFmtId="0" fontId="1" fillId="6" borderId="7" xfId="5" applyFont="1" applyFill="1" applyBorder="1" applyAlignment="1" applyProtection="1">
      <alignment horizontal="center"/>
      <protection locked="0" hidden="1"/>
    </xf>
    <xf numFmtId="0" fontId="4" fillId="9" borderId="6" xfId="0" applyFont="1" applyFill="1" applyBorder="1" applyAlignment="1" applyProtection="1">
      <alignment horizontal="center"/>
      <protection locked="0" hidden="1"/>
    </xf>
    <xf numFmtId="0" fontId="4" fillId="10" borderId="7" xfId="0" applyFont="1" applyFill="1" applyBorder="1" applyAlignment="1" applyProtection="1">
      <alignment horizontal="center"/>
      <protection locked="0" hidden="1"/>
    </xf>
    <xf numFmtId="0" fontId="1" fillId="8" borderId="19" xfId="3" applyFont="1" applyFill="1" applyBorder="1" applyAlignment="1" applyProtection="1">
      <alignment horizontal="center" vertical="center"/>
      <protection locked="0" hidden="1"/>
    </xf>
    <xf numFmtId="0" fontId="4" fillId="4" borderId="0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0" fontId="4" fillId="7" borderId="6" xfId="0" applyFont="1" applyFill="1" applyBorder="1" applyAlignment="1" applyProtection="1">
      <alignment horizontal="center"/>
      <protection locked="0" hidden="1"/>
    </xf>
    <xf numFmtId="0" fontId="12" fillId="8" borderId="20" xfId="5" applyFont="1" applyFill="1" applyBorder="1" applyAlignment="1" applyProtection="1">
      <alignment horizontal="center"/>
      <protection locked="0" hidden="1"/>
    </xf>
    <xf numFmtId="0" fontId="0" fillId="0" borderId="0" xfId="0" applyBorder="1"/>
    <xf numFmtId="0" fontId="4" fillId="7" borderId="3" xfId="0" applyFont="1" applyFill="1" applyBorder="1" applyAlignment="1">
      <alignment horizontal="center" vertical="center"/>
    </xf>
    <xf numFmtId="0" fontId="1" fillId="8" borderId="21" xfId="5" applyFont="1" applyFill="1" applyBorder="1" applyAlignment="1" applyProtection="1">
      <alignment horizontal="center" vertical="center"/>
      <protection locked="0" hidden="1"/>
    </xf>
    <xf numFmtId="0" fontId="1" fillId="8" borderId="21" xfId="3" applyFont="1" applyFill="1" applyBorder="1" applyAlignment="1" applyProtection="1">
      <alignment horizontal="center" vertical="center"/>
      <protection locked="0" hidden="1"/>
    </xf>
    <xf numFmtId="1" fontId="4" fillId="7" borderId="3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textRotation="90"/>
    </xf>
    <xf numFmtId="0" fontId="3" fillId="3" borderId="6" xfId="0" applyFont="1" applyFill="1" applyBorder="1" applyAlignment="1">
      <alignment horizontal="center" textRotation="90"/>
    </xf>
    <xf numFmtId="1" fontId="3" fillId="3" borderId="4" xfId="0" applyNumberFormat="1" applyFont="1" applyFill="1" applyBorder="1" applyAlignment="1">
      <alignment horizontal="center" textRotation="90"/>
    </xf>
    <xf numFmtId="1" fontId="3" fillId="3" borderId="6" xfId="0" applyNumberFormat="1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textRotation="90"/>
    </xf>
    <xf numFmtId="1" fontId="4" fillId="7" borderId="12" xfId="0" applyNumberFormat="1" applyFont="1" applyFill="1" applyBorder="1" applyAlignment="1" applyProtection="1">
      <alignment horizontal="center" vertical="center"/>
      <protection locked="0" hidden="1"/>
    </xf>
  </cellXfs>
  <cellStyles count="7">
    <cellStyle name="Normal" xfId="0" builtinId="0"/>
    <cellStyle name="Normal 2" xfId="1"/>
    <cellStyle name="Normal 3" xfId="6"/>
    <cellStyle name="Нормалан 2 2" xfId="4"/>
    <cellStyle name="Нормалан 3 3" xfId="5"/>
    <cellStyle name="Нормалан 4 3" xfId="2"/>
    <cellStyle name="Нормалан 6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1</xdr:row>
      <xdr:rowOff>0</xdr:rowOff>
    </xdr:to>
    <xdr:pic>
      <xdr:nvPicPr>
        <xdr:cNvPr id="2" name="Слика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topLeftCell="A16" zoomScale="60" zoomScaleNormal="59" workbookViewId="0">
      <selection activeCell="F44" sqref="F44:U44"/>
    </sheetView>
  </sheetViews>
  <sheetFormatPr defaultRowHeight="15" x14ac:dyDescent="0.25"/>
  <cols>
    <col min="1" max="1" width="28.7109375" customWidth="1"/>
    <col min="2" max="2" width="24.85546875" bestFit="1" customWidth="1"/>
    <col min="3" max="3" width="20.28515625" customWidth="1"/>
    <col min="250" max="250" width="28.7109375" customWidth="1"/>
    <col min="251" max="251" width="24.85546875" bestFit="1" customWidth="1"/>
    <col min="252" max="252" width="20.28515625" customWidth="1"/>
    <col min="506" max="506" width="28.7109375" customWidth="1"/>
    <col min="507" max="507" width="24.85546875" bestFit="1" customWidth="1"/>
    <col min="508" max="508" width="20.28515625" customWidth="1"/>
    <col min="762" max="762" width="28.7109375" customWidth="1"/>
    <col min="763" max="763" width="24.85546875" bestFit="1" customWidth="1"/>
    <col min="764" max="764" width="20.28515625" customWidth="1"/>
    <col min="1018" max="1018" width="28.7109375" customWidth="1"/>
    <col min="1019" max="1019" width="24.85546875" bestFit="1" customWidth="1"/>
    <col min="1020" max="1020" width="20.28515625" customWidth="1"/>
    <col min="1274" max="1274" width="28.7109375" customWidth="1"/>
    <col min="1275" max="1275" width="24.85546875" bestFit="1" customWidth="1"/>
    <col min="1276" max="1276" width="20.28515625" customWidth="1"/>
    <col min="1530" max="1530" width="28.7109375" customWidth="1"/>
    <col min="1531" max="1531" width="24.85546875" bestFit="1" customWidth="1"/>
    <col min="1532" max="1532" width="20.28515625" customWidth="1"/>
    <col min="1786" max="1786" width="28.7109375" customWidth="1"/>
    <col min="1787" max="1787" width="24.85546875" bestFit="1" customWidth="1"/>
    <col min="1788" max="1788" width="20.28515625" customWidth="1"/>
    <col min="2042" max="2042" width="28.7109375" customWidth="1"/>
    <col min="2043" max="2043" width="24.85546875" bestFit="1" customWidth="1"/>
    <col min="2044" max="2044" width="20.28515625" customWidth="1"/>
    <col min="2298" max="2298" width="28.7109375" customWidth="1"/>
    <col min="2299" max="2299" width="24.85546875" bestFit="1" customWidth="1"/>
    <col min="2300" max="2300" width="20.28515625" customWidth="1"/>
    <col min="2554" max="2554" width="28.7109375" customWidth="1"/>
    <col min="2555" max="2555" width="24.85546875" bestFit="1" customWidth="1"/>
    <col min="2556" max="2556" width="20.28515625" customWidth="1"/>
    <col min="2810" max="2810" width="28.7109375" customWidth="1"/>
    <col min="2811" max="2811" width="24.85546875" bestFit="1" customWidth="1"/>
    <col min="2812" max="2812" width="20.28515625" customWidth="1"/>
    <col min="3066" max="3066" width="28.7109375" customWidth="1"/>
    <col min="3067" max="3067" width="24.85546875" bestFit="1" customWidth="1"/>
    <col min="3068" max="3068" width="20.28515625" customWidth="1"/>
    <col min="3322" max="3322" width="28.7109375" customWidth="1"/>
    <col min="3323" max="3323" width="24.85546875" bestFit="1" customWidth="1"/>
    <col min="3324" max="3324" width="20.28515625" customWidth="1"/>
    <col min="3578" max="3578" width="28.7109375" customWidth="1"/>
    <col min="3579" max="3579" width="24.85546875" bestFit="1" customWidth="1"/>
    <col min="3580" max="3580" width="20.28515625" customWidth="1"/>
    <col min="3834" max="3834" width="28.7109375" customWidth="1"/>
    <col min="3835" max="3835" width="24.85546875" bestFit="1" customWidth="1"/>
    <col min="3836" max="3836" width="20.28515625" customWidth="1"/>
    <col min="4090" max="4090" width="28.7109375" customWidth="1"/>
    <col min="4091" max="4091" width="24.85546875" bestFit="1" customWidth="1"/>
    <col min="4092" max="4092" width="20.28515625" customWidth="1"/>
    <col min="4346" max="4346" width="28.7109375" customWidth="1"/>
    <col min="4347" max="4347" width="24.85546875" bestFit="1" customWidth="1"/>
    <col min="4348" max="4348" width="20.28515625" customWidth="1"/>
    <col min="4602" max="4602" width="28.7109375" customWidth="1"/>
    <col min="4603" max="4603" width="24.85546875" bestFit="1" customWidth="1"/>
    <col min="4604" max="4604" width="20.28515625" customWidth="1"/>
    <col min="4858" max="4858" width="28.7109375" customWidth="1"/>
    <col min="4859" max="4859" width="24.85546875" bestFit="1" customWidth="1"/>
    <col min="4860" max="4860" width="20.28515625" customWidth="1"/>
    <col min="5114" max="5114" width="28.7109375" customWidth="1"/>
    <col min="5115" max="5115" width="24.85546875" bestFit="1" customWidth="1"/>
    <col min="5116" max="5116" width="20.28515625" customWidth="1"/>
    <col min="5370" max="5370" width="28.7109375" customWidth="1"/>
    <col min="5371" max="5371" width="24.85546875" bestFit="1" customWidth="1"/>
    <col min="5372" max="5372" width="20.28515625" customWidth="1"/>
    <col min="5626" max="5626" width="28.7109375" customWidth="1"/>
    <col min="5627" max="5627" width="24.85546875" bestFit="1" customWidth="1"/>
    <col min="5628" max="5628" width="20.28515625" customWidth="1"/>
    <col min="5882" max="5882" width="28.7109375" customWidth="1"/>
    <col min="5883" max="5883" width="24.85546875" bestFit="1" customWidth="1"/>
    <col min="5884" max="5884" width="20.28515625" customWidth="1"/>
    <col min="6138" max="6138" width="28.7109375" customWidth="1"/>
    <col min="6139" max="6139" width="24.85546875" bestFit="1" customWidth="1"/>
    <col min="6140" max="6140" width="20.28515625" customWidth="1"/>
    <col min="6394" max="6394" width="28.7109375" customWidth="1"/>
    <col min="6395" max="6395" width="24.85546875" bestFit="1" customWidth="1"/>
    <col min="6396" max="6396" width="20.28515625" customWidth="1"/>
    <col min="6650" max="6650" width="28.7109375" customWidth="1"/>
    <col min="6651" max="6651" width="24.85546875" bestFit="1" customWidth="1"/>
    <col min="6652" max="6652" width="20.28515625" customWidth="1"/>
    <col min="6906" max="6906" width="28.7109375" customWidth="1"/>
    <col min="6907" max="6907" width="24.85546875" bestFit="1" customWidth="1"/>
    <col min="6908" max="6908" width="20.28515625" customWidth="1"/>
    <col min="7162" max="7162" width="28.7109375" customWidth="1"/>
    <col min="7163" max="7163" width="24.85546875" bestFit="1" customWidth="1"/>
    <col min="7164" max="7164" width="20.28515625" customWidth="1"/>
    <col min="7418" max="7418" width="28.7109375" customWidth="1"/>
    <col min="7419" max="7419" width="24.85546875" bestFit="1" customWidth="1"/>
    <col min="7420" max="7420" width="20.28515625" customWidth="1"/>
    <col min="7674" max="7674" width="28.7109375" customWidth="1"/>
    <col min="7675" max="7675" width="24.85546875" bestFit="1" customWidth="1"/>
    <col min="7676" max="7676" width="20.28515625" customWidth="1"/>
    <col min="7930" max="7930" width="28.7109375" customWidth="1"/>
    <col min="7931" max="7931" width="24.85546875" bestFit="1" customWidth="1"/>
    <col min="7932" max="7932" width="20.28515625" customWidth="1"/>
    <col min="8186" max="8186" width="28.7109375" customWidth="1"/>
    <col min="8187" max="8187" width="24.85546875" bestFit="1" customWidth="1"/>
    <col min="8188" max="8188" width="20.28515625" customWidth="1"/>
    <col min="8442" max="8442" width="28.7109375" customWidth="1"/>
    <col min="8443" max="8443" width="24.85546875" bestFit="1" customWidth="1"/>
    <col min="8444" max="8444" width="20.28515625" customWidth="1"/>
    <col min="8698" max="8698" width="28.7109375" customWidth="1"/>
    <col min="8699" max="8699" width="24.85546875" bestFit="1" customWidth="1"/>
    <col min="8700" max="8700" width="20.28515625" customWidth="1"/>
    <col min="8954" max="8954" width="28.7109375" customWidth="1"/>
    <col min="8955" max="8955" width="24.85546875" bestFit="1" customWidth="1"/>
    <col min="8956" max="8956" width="20.28515625" customWidth="1"/>
    <col min="9210" max="9210" width="28.7109375" customWidth="1"/>
    <col min="9211" max="9211" width="24.85546875" bestFit="1" customWidth="1"/>
    <col min="9212" max="9212" width="20.28515625" customWidth="1"/>
    <col min="9466" max="9466" width="28.7109375" customWidth="1"/>
    <col min="9467" max="9467" width="24.85546875" bestFit="1" customWidth="1"/>
    <col min="9468" max="9468" width="20.28515625" customWidth="1"/>
    <col min="9722" max="9722" width="28.7109375" customWidth="1"/>
    <col min="9723" max="9723" width="24.85546875" bestFit="1" customWidth="1"/>
    <col min="9724" max="9724" width="20.28515625" customWidth="1"/>
    <col min="9978" max="9978" width="28.7109375" customWidth="1"/>
    <col min="9979" max="9979" width="24.85546875" bestFit="1" customWidth="1"/>
    <col min="9980" max="9980" width="20.28515625" customWidth="1"/>
    <col min="10234" max="10234" width="28.7109375" customWidth="1"/>
    <col min="10235" max="10235" width="24.85546875" bestFit="1" customWidth="1"/>
    <col min="10236" max="10236" width="20.28515625" customWidth="1"/>
    <col min="10490" max="10490" width="28.7109375" customWidth="1"/>
    <col min="10491" max="10491" width="24.85546875" bestFit="1" customWidth="1"/>
    <col min="10492" max="10492" width="20.28515625" customWidth="1"/>
    <col min="10746" max="10746" width="28.7109375" customWidth="1"/>
    <col min="10747" max="10747" width="24.85546875" bestFit="1" customWidth="1"/>
    <col min="10748" max="10748" width="20.28515625" customWidth="1"/>
    <col min="11002" max="11002" width="28.7109375" customWidth="1"/>
    <col min="11003" max="11003" width="24.85546875" bestFit="1" customWidth="1"/>
    <col min="11004" max="11004" width="20.28515625" customWidth="1"/>
    <col min="11258" max="11258" width="28.7109375" customWidth="1"/>
    <col min="11259" max="11259" width="24.85546875" bestFit="1" customWidth="1"/>
    <col min="11260" max="11260" width="20.28515625" customWidth="1"/>
    <col min="11514" max="11514" width="28.7109375" customWidth="1"/>
    <col min="11515" max="11515" width="24.85546875" bestFit="1" customWidth="1"/>
    <col min="11516" max="11516" width="20.28515625" customWidth="1"/>
    <col min="11770" max="11770" width="28.7109375" customWidth="1"/>
    <col min="11771" max="11771" width="24.85546875" bestFit="1" customWidth="1"/>
    <col min="11772" max="11772" width="20.28515625" customWidth="1"/>
    <col min="12026" max="12026" width="28.7109375" customWidth="1"/>
    <col min="12027" max="12027" width="24.85546875" bestFit="1" customWidth="1"/>
    <col min="12028" max="12028" width="20.28515625" customWidth="1"/>
    <col min="12282" max="12282" width="28.7109375" customWidth="1"/>
    <col min="12283" max="12283" width="24.85546875" bestFit="1" customWidth="1"/>
    <col min="12284" max="12284" width="20.28515625" customWidth="1"/>
    <col min="12538" max="12538" width="28.7109375" customWidth="1"/>
    <col min="12539" max="12539" width="24.85546875" bestFit="1" customWidth="1"/>
    <col min="12540" max="12540" width="20.28515625" customWidth="1"/>
    <col min="12794" max="12794" width="28.7109375" customWidth="1"/>
    <col min="12795" max="12795" width="24.85546875" bestFit="1" customWidth="1"/>
    <col min="12796" max="12796" width="20.28515625" customWidth="1"/>
    <col min="13050" max="13050" width="28.7109375" customWidth="1"/>
    <col min="13051" max="13051" width="24.85546875" bestFit="1" customWidth="1"/>
    <col min="13052" max="13052" width="20.28515625" customWidth="1"/>
    <col min="13306" max="13306" width="28.7109375" customWidth="1"/>
    <col min="13307" max="13307" width="24.85546875" bestFit="1" customWidth="1"/>
    <col min="13308" max="13308" width="20.28515625" customWidth="1"/>
    <col min="13562" max="13562" width="28.7109375" customWidth="1"/>
    <col min="13563" max="13563" width="24.85546875" bestFit="1" customWidth="1"/>
    <col min="13564" max="13564" width="20.28515625" customWidth="1"/>
    <col min="13818" max="13818" width="28.7109375" customWidth="1"/>
    <col min="13819" max="13819" width="24.85546875" bestFit="1" customWidth="1"/>
    <col min="13820" max="13820" width="20.28515625" customWidth="1"/>
    <col min="14074" max="14074" width="28.7109375" customWidth="1"/>
    <col min="14075" max="14075" width="24.85546875" bestFit="1" customWidth="1"/>
    <col min="14076" max="14076" width="20.28515625" customWidth="1"/>
    <col min="14330" max="14330" width="28.7109375" customWidth="1"/>
    <col min="14331" max="14331" width="24.85546875" bestFit="1" customWidth="1"/>
    <col min="14332" max="14332" width="20.28515625" customWidth="1"/>
    <col min="14586" max="14586" width="28.7109375" customWidth="1"/>
    <col min="14587" max="14587" width="24.85546875" bestFit="1" customWidth="1"/>
    <col min="14588" max="14588" width="20.28515625" customWidth="1"/>
    <col min="14842" max="14842" width="28.7109375" customWidth="1"/>
    <col min="14843" max="14843" width="24.85546875" bestFit="1" customWidth="1"/>
    <col min="14844" max="14844" width="20.28515625" customWidth="1"/>
    <col min="15098" max="15098" width="28.7109375" customWidth="1"/>
    <col min="15099" max="15099" width="24.85546875" bestFit="1" customWidth="1"/>
    <col min="15100" max="15100" width="20.28515625" customWidth="1"/>
    <col min="15354" max="15354" width="28.7109375" customWidth="1"/>
    <col min="15355" max="15355" width="24.85546875" bestFit="1" customWidth="1"/>
    <col min="15356" max="15356" width="20.28515625" customWidth="1"/>
    <col min="15610" max="15610" width="28.7109375" customWidth="1"/>
    <col min="15611" max="15611" width="24.85546875" bestFit="1" customWidth="1"/>
    <col min="15612" max="15612" width="20.28515625" customWidth="1"/>
    <col min="15866" max="15866" width="28.7109375" customWidth="1"/>
    <col min="15867" max="15867" width="24.85546875" bestFit="1" customWidth="1"/>
    <col min="15868" max="15868" width="20.28515625" customWidth="1"/>
    <col min="16122" max="16122" width="28.7109375" customWidth="1"/>
    <col min="16123" max="16123" width="24.85546875" bestFit="1" customWidth="1"/>
    <col min="16124" max="16124" width="20.28515625" customWidth="1"/>
  </cols>
  <sheetData>
    <row r="1" spans="1:21" ht="76.5" customHeight="1" x14ac:dyDescent="0.25">
      <c r="A1" s="138" t="s">
        <v>0</v>
      </c>
      <c r="B1" s="139"/>
      <c r="C1" s="140"/>
      <c r="D1" s="134" t="s">
        <v>1</v>
      </c>
      <c r="E1" s="134" t="s">
        <v>2</v>
      </c>
      <c r="F1" s="134" t="s">
        <v>3</v>
      </c>
      <c r="G1" s="136" t="s">
        <v>4</v>
      </c>
      <c r="H1" s="134" t="s">
        <v>5</v>
      </c>
      <c r="I1" s="134" t="s">
        <v>6</v>
      </c>
      <c r="J1" s="134" t="s">
        <v>7</v>
      </c>
      <c r="K1" s="134" t="s">
        <v>8</v>
      </c>
      <c r="L1" s="134" t="s">
        <v>9</v>
      </c>
      <c r="M1" s="136" t="s">
        <v>10</v>
      </c>
      <c r="N1" s="134" t="s">
        <v>11</v>
      </c>
      <c r="O1" s="134" t="s">
        <v>12</v>
      </c>
      <c r="P1" s="134" t="s">
        <v>13</v>
      </c>
      <c r="Q1" s="134" t="s">
        <v>14</v>
      </c>
      <c r="R1" s="134" t="s">
        <v>15</v>
      </c>
      <c r="S1" s="134" t="s">
        <v>16</v>
      </c>
      <c r="T1" s="134" t="s">
        <v>17</v>
      </c>
      <c r="U1" s="134" t="s">
        <v>18</v>
      </c>
    </row>
    <row r="2" spans="1:21" x14ac:dyDescent="0.25">
      <c r="A2" s="1" t="s">
        <v>19</v>
      </c>
      <c r="B2" s="2" t="s">
        <v>20</v>
      </c>
      <c r="C2" s="3" t="s">
        <v>21</v>
      </c>
      <c r="D2" s="135"/>
      <c r="E2" s="135"/>
      <c r="F2" s="141"/>
      <c r="G2" s="137"/>
      <c r="H2" s="135"/>
      <c r="I2" s="135"/>
      <c r="J2" s="135"/>
      <c r="K2" s="135"/>
      <c r="L2" s="135"/>
      <c r="M2" s="137"/>
      <c r="N2" s="135"/>
      <c r="O2" s="135"/>
      <c r="P2" s="135"/>
      <c r="Q2" s="135"/>
      <c r="R2" s="135"/>
      <c r="S2" s="135"/>
      <c r="T2" s="135"/>
      <c r="U2" s="135"/>
    </row>
    <row r="3" spans="1:21" ht="25.5" customHeight="1" x14ac:dyDescent="0.25">
      <c r="A3" s="4" t="s">
        <v>22</v>
      </c>
      <c r="B3" s="5"/>
      <c r="C3" s="5"/>
      <c r="D3" s="6"/>
      <c r="E3" s="7"/>
      <c r="F3" s="7"/>
      <c r="G3" s="8"/>
      <c r="H3" s="9"/>
      <c r="I3" s="9"/>
      <c r="J3" s="9"/>
      <c r="K3" s="9"/>
      <c r="L3" s="9"/>
      <c r="M3" s="10"/>
      <c r="N3" s="9"/>
      <c r="O3" s="9"/>
      <c r="P3" s="9"/>
      <c r="Q3" s="9"/>
      <c r="R3" s="9"/>
      <c r="S3" s="11"/>
      <c r="T3" s="9"/>
      <c r="U3" s="9"/>
    </row>
    <row r="4" spans="1:21" ht="15.75" x14ac:dyDescent="0.25">
      <c r="A4" s="12" t="s">
        <v>23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15"/>
      <c r="U4" s="17"/>
    </row>
    <row r="5" spans="1:21" x14ac:dyDescent="0.25">
      <c r="A5" s="18"/>
      <c r="B5" s="19"/>
      <c r="C5" s="19"/>
      <c r="D5" s="20"/>
      <c r="E5" s="21"/>
      <c r="F5" s="21"/>
      <c r="G5" s="21"/>
      <c r="H5" s="21"/>
      <c r="I5" s="22"/>
      <c r="J5" s="21"/>
      <c r="K5" s="21"/>
      <c r="L5" s="21"/>
      <c r="M5" s="21"/>
      <c r="N5" s="21"/>
      <c r="O5" s="21"/>
      <c r="P5" s="21"/>
      <c r="Q5" s="21"/>
      <c r="R5" s="21"/>
      <c r="S5" s="23"/>
      <c r="T5" s="21"/>
      <c r="U5" s="20"/>
    </row>
    <row r="6" spans="1:21" x14ac:dyDescent="0.25">
      <c r="A6" s="24" t="s">
        <v>24</v>
      </c>
      <c r="B6" s="25" t="s">
        <v>25</v>
      </c>
      <c r="C6" s="25" t="s">
        <v>26</v>
      </c>
      <c r="D6" s="26"/>
      <c r="E6" s="26"/>
      <c r="F6" s="26">
        <v>1000</v>
      </c>
      <c r="G6" s="26"/>
      <c r="H6" s="26"/>
      <c r="I6" s="27">
        <v>1150</v>
      </c>
      <c r="J6" s="26"/>
      <c r="K6" s="28"/>
      <c r="L6" s="28">
        <v>1180</v>
      </c>
      <c r="M6" s="26"/>
      <c r="N6" s="26"/>
      <c r="O6" s="26"/>
      <c r="P6" s="28"/>
      <c r="Q6" s="28">
        <f>31*25</f>
        <v>775</v>
      </c>
      <c r="R6" s="26"/>
      <c r="S6" s="29">
        <v>1050</v>
      </c>
      <c r="T6" s="30"/>
      <c r="U6" s="28"/>
    </row>
    <row r="7" spans="1:21" x14ac:dyDescent="0.25">
      <c r="A7" s="24" t="s">
        <v>24</v>
      </c>
      <c r="B7" s="25" t="s">
        <v>25</v>
      </c>
      <c r="C7" s="25" t="s">
        <v>27</v>
      </c>
      <c r="D7" s="28"/>
      <c r="E7" s="28"/>
      <c r="F7" s="28">
        <v>1950</v>
      </c>
      <c r="G7" s="28"/>
      <c r="H7" s="28"/>
      <c r="I7" s="27"/>
      <c r="J7" s="28"/>
      <c r="K7" s="28"/>
      <c r="L7" s="28"/>
      <c r="M7" s="28"/>
      <c r="N7" s="28"/>
      <c r="O7" s="28"/>
      <c r="P7" s="26"/>
      <c r="Q7" s="26">
        <v>1527</v>
      </c>
      <c r="R7" s="28"/>
      <c r="S7" s="31"/>
      <c r="T7" s="32"/>
      <c r="U7" s="28"/>
    </row>
    <row r="8" spans="1:21" x14ac:dyDescent="0.25">
      <c r="A8" s="24" t="s">
        <v>24</v>
      </c>
      <c r="B8" s="25" t="s">
        <v>28</v>
      </c>
      <c r="C8" s="25" t="s">
        <v>27</v>
      </c>
      <c r="D8" s="28"/>
      <c r="E8" s="28"/>
      <c r="F8" s="28">
        <v>1750</v>
      </c>
      <c r="G8" s="28"/>
      <c r="H8" s="28"/>
      <c r="I8" s="27"/>
      <c r="J8" s="28"/>
      <c r="K8" s="28"/>
      <c r="L8" s="28"/>
      <c r="M8" s="28"/>
      <c r="N8" s="28"/>
      <c r="O8" s="28"/>
      <c r="P8" s="28"/>
      <c r="Q8" s="28"/>
      <c r="R8" s="28"/>
      <c r="S8" s="31">
        <v>2100</v>
      </c>
      <c r="T8" s="32"/>
      <c r="U8" s="28"/>
    </row>
    <row r="9" spans="1:21" x14ac:dyDescent="0.25">
      <c r="A9" s="33" t="s">
        <v>24</v>
      </c>
      <c r="B9" s="34" t="s">
        <v>29</v>
      </c>
      <c r="C9" s="34" t="s">
        <v>30</v>
      </c>
      <c r="D9" s="28">
        <v>495</v>
      </c>
      <c r="E9" s="28"/>
      <c r="F9" s="28">
        <v>450</v>
      </c>
      <c r="G9" s="28"/>
      <c r="H9" s="28"/>
      <c r="I9" s="27"/>
      <c r="J9" s="28"/>
      <c r="K9" s="28"/>
      <c r="L9" s="28"/>
      <c r="M9" s="28"/>
      <c r="N9" s="28"/>
      <c r="O9" s="28">
        <v>495</v>
      </c>
      <c r="P9" s="35"/>
      <c r="Q9" s="28"/>
      <c r="R9" s="28"/>
      <c r="S9" s="31"/>
      <c r="T9" s="36"/>
      <c r="U9" s="28"/>
    </row>
    <row r="10" spans="1:21" x14ac:dyDescent="0.25">
      <c r="A10" s="24" t="s">
        <v>24</v>
      </c>
      <c r="B10" s="25" t="s">
        <v>31</v>
      </c>
      <c r="C10" s="25" t="s">
        <v>26</v>
      </c>
      <c r="D10" s="28">
        <v>1000</v>
      </c>
      <c r="E10" s="28"/>
      <c r="F10" s="28">
        <v>1100</v>
      </c>
      <c r="G10" s="28"/>
      <c r="H10" s="28"/>
      <c r="I10" s="27">
        <v>1175</v>
      </c>
      <c r="J10" s="28"/>
      <c r="K10" s="28">
        <v>1130</v>
      </c>
      <c r="L10" s="28"/>
      <c r="M10" s="28">
        <v>1175</v>
      </c>
      <c r="N10" s="28">
        <v>1090</v>
      </c>
      <c r="O10" s="28">
        <v>1050</v>
      </c>
      <c r="P10" s="28"/>
      <c r="Q10" s="28">
        <f>32*25</f>
        <v>800</v>
      </c>
      <c r="R10" s="28"/>
      <c r="S10" s="31"/>
      <c r="T10" s="32"/>
      <c r="U10" s="28"/>
    </row>
    <row r="11" spans="1:21" x14ac:dyDescent="0.25">
      <c r="A11" s="33" t="s">
        <v>24</v>
      </c>
      <c r="B11" s="34" t="s">
        <v>32</v>
      </c>
      <c r="C11" s="34" t="s">
        <v>26</v>
      </c>
      <c r="D11" s="28">
        <v>1050</v>
      </c>
      <c r="E11" s="28"/>
      <c r="F11" s="28">
        <v>1100</v>
      </c>
      <c r="G11" s="28"/>
      <c r="H11" s="28"/>
      <c r="I11" s="27">
        <v>1175</v>
      </c>
      <c r="J11" s="28"/>
      <c r="K11" s="28"/>
      <c r="L11" s="28"/>
      <c r="M11" s="28">
        <v>1150</v>
      </c>
      <c r="N11" s="28"/>
      <c r="O11" s="28"/>
      <c r="P11" s="28"/>
      <c r="Q11" s="28"/>
      <c r="R11" s="28"/>
      <c r="S11" s="31"/>
      <c r="T11" s="32"/>
      <c r="U11" s="28"/>
    </row>
    <row r="12" spans="1:21" x14ac:dyDescent="0.25">
      <c r="A12" s="24" t="s">
        <v>33</v>
      </c>
      <c r="B12" s="25" t="s">
        <v>25</v>
      </c>
      <c r="C12" s="25" t="s">
        <v>27</v>
      </c>
      <c r="D12" s="28"/>
      <c r="E12" s="28">
        <v>2050</v>
      </c>
      <c r="F12" s="28">
        <v>2300</v>
      </c>
      <c r="G12" s="28">
        <v>2040</v>
      </c>
      <c r="H12" s="28"/>
      <c r="I12" s="27"/>
      <c r="J12" s="28"/>
      <c r="K12" s="37"/>
      <c r="L12" s="28"/>
      <c r="M12" s="28"/>
      <c r="N12" s="28"/>
      <c r="O12" s="28"/>
      <c r="P12" s="26"/>
      <c r="Q12" s="26">
        <f>32*50</f>
        <v>1600</v>
      </c>
      <c r="R12" s="28">
        <v>1850</v>
      </c>
      <c r="S12" s="28"/>
      <c r="T12" s="32"/>
      <c r="U12" s="32"/>
    </row>
    <row r="13" spans="1:21" x14ac:dyDescent="0.25">
      <c r="A13" s="24" t="s">
        <v>33</v>
      </c>
      <c r="B13" s="25" t="s">
        <v>28</v>
      </c>
      <c r="C13" s="25" t="s">
        <v>30</v>
      </c>
      <c r="D13" s="38">
        <v>495</v>
      </c>
      <c r="E13" s="28"/>
      <c r="F13" s="28">
        <v>470</v>
      </c>
      <c r="G13" s="28">
        <v>440</v>
      </c>
      <c r="H13" s="28"/>
      <c r="I13" s="27"/>
      <c r="J13" s="28"/>
      <c r="K13" s="28">
        <v>440</v>
      </c>
      <c r="L13" s="28"/>
      <c r="M13" s="28"/>
      <c r="N13" s="28"/>
      <c r="O13" s="28">
        <v>430</v>
      </c>
      <c r="P13" s="28"/>
      <c r="Q13" s="28"/>
      <c r="R13" s="28"/>
      <c r="S13" s="39">
        <v>520</v>
      </c>
      <c r="T13" s="36"/>
      <c r="U13" s="28"/>
    </row>
    <row r="14" spans="1:21" x14ac:dyDescent="0.25">
      <c r="A14" s="33" t="s">
        <v>34</v>
      </c>
      <c r="B14" s="25" t="s">
        <v>79</v>
      </c>
      <c r="C14" s="25" t="s">
        <v>26</v>
      </c>
      <c r="D14" s="38">
        <f>25*40</f>
        <v>1000</v>
      </c>
      <c r="E14" s="28"/>
      <c r="F14" s="28"/>
      <c r="G14" s="28"/>
      <c r="H14" s="28">
        <v>950</v>
      </c>
      <c r="I14" s="27"/>
      <c r="J14" s="28"/>
      <c r="K14" s="28"/>
      <c r="L14" s="28"/>
      <c r="M14" s="28"/>
      <c r="N14" s="28"/>
      <c r="O14" s="28"/>
      <c r="P14" s="28"/>
      <c r="Q14" s="28"/>
      <c r="R14" s="28"/>
      <c r="S14" s="39"/>
      <c r="T14" s="36"/>
      <c r="U14" s="28"/>
    </row>
    <row r="15" spans="1:21" x14ac:dyDescent="0.25">
      <c r="A15" s="33" t="s">
        <v>34</v>
      </c>
      <c r="B15" s="34" t="s">
        <v>35</v>
      </c>
      <c r="C15" s="34" t="s">
        <v>27</v>
      </c>
      <c r="D15" s="38">
        <v>2150</v>
      </c>
      <c r="E15" s="28">
        <v>2050</v>
      </c>
      <c r="F15" s="28">
        <v>2200</v>
      </c>
      <c r="G15" s="28">
        <v>2100</v>
      </c>
      <c r="H15" s="28"/>
      <c r="I15" s="27"/>
      <c r="J15" s="28"/>
      <c r="K15" s="28"/>
      <c r="L15" s="28"/>
      <c r="M15" s="28">
        <v>2300</v>
      </c>
      <c r="N15" s="28"/>
      <c r="O15" s="28"/>
      <c r="P15" s="28">
        <f>39*50</f>
        <v>1950</v>
      </c>
      <c r="Q15" s="28">
        <f>34*50</f>
        <v>1700</v>
      </c>
      <c r="R15" s="28">
        <v>1800</v>
      </c>
      <c r="S15" s="39">
        <v>2350</v>
      </c>
      <c r="T15" s="36"/>
      <c r="U15" s="28"/>
    </row>
    <row r="16" spans="1:21" x14ac:dyDescent="0.25">
      <c r="A16" s="40"/>
      <c r="B16" s="41"/>
      <c r="C16" s="41"/>
    </row>
    <row r="17" spans="1:21" x14ac:dyDescent="0.25">
      <c r="A17" s="42" t="s">
        <v>36</v>
      </c>
      <c r="B17" s="43"/>
      <c r="C17" s="44"/>
      <c r="D17" s="114"/>
      <c r="E17" s="114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</row>
    <row r="18" spans="1:21" x14ac:dyDescent="0.25">
      <c r="A18" s="45"/>
      <c r="B18" s="46"/>
      <c r="C18" s="47"/>
      <c r="D18" s="91"/>
      <c r="E18" s="57"/>
      <c r="F18" s="91"/>
      <c r="G18" s="91"/>
      <c r="H18" s="92"/>
      <c r="I18" s="93"/>
      <c r="J18" s="91"/>
      <c r="K18" s="91"/>
      <c r="L18" s="91"/>
      <c r="M18" s="91"/>
      <c r="N18" s="92"/>
      <c r="O18" s="91"/>
      <c r="P18" s="94"/>
      <c r="Q18" s="91"/>
      <c r="R18" s="91"/>
      <c r="S18" s="92"/>
      <c r="T18" s="91"/>
      <c r="U18" s="92"/>
    </row>
    <row r="19" spans="1:21" x14ac:dyDescent="0.25">
      <c r="A19" s="24" t="s">
        <v>37</v>
      </c>
      <c r="B19" s="25" t="s">
        <v>38</v>
      </c>
      <c r="C19" s="25" t="s">
        <v>27</v>
      </c>
      <c r="D19" s="28">
        <v>1700</v>
      </c>
      <c r="E19" s="38"/>
      <c r="F19" s="28">
        <v>1800</v>
      </c>
      <c r="G19" s="28"/>
      <c r="H19" s="48"/>
      <c r="I19" s="48">
        <v>2100</v>
      </c>
      <c r="J19" s="28"/>
      <c r="K19" s="28"/>
      <c r="L19" s="28"/>
      <c r="M19" s="28"/>
      <c r="N19" s="48"/>
      <c r="O19" s="28"/>
      <c r="P19" s="90"/>
      <c r="Q19" s="90">
        <f>28*50</f>
        <v>1400</v>
      </c>
      <c r="R19" s="28"/>
      <c r="S19" s="48">
        <v>2100</v>
      </c>
      <c r="T19" s="28"/>
      <c r="U19" s="48"/>
    </row>
    <row r="20" spans="1:21" x14ac:dyDescent="0.25">
      <c r="A20" s="50" t="s">
        <v>37</v>
      </c>
      <c r="B20" s="34" t="s">
        <v>39</v>
      </c>
      <c r="C20" s="34" t="s">
        <v>40</v>
      </c>
      <c r="D20" s="28">
        <v>410</v>
      </c>
      <c r="E20" s="38"/>
      <c r="F20" s="28">
        <v>350</v>
      </c>
      <c r="G20" s="28"/>
      <c r="H20" s="48"/>
      <c r="I20" s="51"/>
      <c r="J20" s="28"/>
      <c r="K20" s="28"/>
      <c r="L20" s="28"/>
      <c r="M20" s="48"/>
      <c r="N20" s="48"/>
      <c r="O20" s="28">
        <v>492</v>
      </c>
      <c r="P20" s="49"/>
      <c r="Q20" s="49"/>
      <c r="R20" s="28"/>
      <c r="S20" s="48"/>
      <c r="T20" s="28"/>
      <c r="U20" s="48"/>
    </row>
    <row r="21" spans="1:21" x14ac:dyDescent="0.25">
      <c r="A21" s="24" t="s">
        <v>37</v>
      </c>
      <c r="B21" s="25" t="s">
        <v>35</v>
      </c>
      <c r="C21" s="25" t="s">
        <v>26</v>
      </c>
      <c r="D21" s="28">
        <v>860</v>
      </c>
      <c r="E21" s="38">
        <v>950</v>
      </c>
      <c r="F21" s="28">
        <v>950</v>
      </c>
      <c r="G21" s="28">
        <v>930</v>
      </c>
      <c r="H21" s="48">
        <v>875</v>
      </c>
      <c r="I21" s="51">
        <v>1030</v>
      </c>
      <c r="J21" s="28"/>
      <c r="K21" s="30"/>
      <c r="L21" s="28">
        <v>1200</v>
      </c>
      <c r="M21" s="48">
        <v>1050</v>
      </c>
      <c r="N21" s="48">
        <v>925</v>
      </c>
      <c r="O21" s="28"/>
      <c r="P21" s="49">
        <f>34*25</f>
        <v>850</v>
      </c>
      <c r="Q21" s="49">
        <f>30*25</f>
        <v>750</v>
      </c>
      <c r="R21" s="28">
        <v>900</v>
      </c>
      <c r="S21" s="48"/>
      <c r="T21" s="28">
        <f>36*25</f>
        <v>900</v>
      </c>
      <c r="U21" s="48"/>
    </row>
    <row r="22" spans="1:21" x14ac:dyDescent="0.25">
      <c r="A22" s="24" t="s">
        <v>37</v>
      </c>
      <c r="B22" s="25" t="s">
        <v>35</v>
      </c>
      <c r="C22" s="25" t="s">
        <v>27</v>
      </c>
      <c r="D22" s="28"/>
      <c r="E22" s="38">
        <v>1850</v>
      </c>
      <c r="F22" s="28">
        <v>1900</v>
      </c>
      <c r="G22" s="28"/>
      <c r="H22" s="48"/>
      <c r="I22" s="51"/>
      <c r="J22" s="28"/>
      <c r="K22" s="109"/>
      <c r="L22" s="28"/>
      <c r="M22" s="28"/>
      <c r="N22" s="48"/>
      <c r="O22" s="28"/>
      <c r="P22" s="49"/>
      <c r="Q22" s="49">
        <f>29*50</f>
        <v>1450</v>
      </c>
      <c r="R22" s="35">
        <v>1700</v>
      </c>
      <c r="S22" s="48">
        <v>2100</v>
      </c>
      <c r="T22" s="28"/>
      <c r="U22" s="48"/>
    </row>
    <row r="23" spans="1:21" x14ac:dyDescent="0.25">
      <c r="A23" s="24" t="s">
        <v>37</v>
      </c>
      <c r="B23" s="25" t="s">
        <v>41</v>
      </c>
      <c r="C23" s="25" t="s">
        <v>27</v>
      </c>
      <c r="D23" s="28"/>
      <c r="E23" s="38">
        <v>2000</v>
      </c>
      <c r="F23" s="28">
        <v>1900</v>
      </c>
      <c r="G23" s="28"/>
      <c r="H23" s="48"/>
      <c r="I23" s="51"/>
      <c r="J23" s="28"/>
      <c r="K23" s="37">
        <v>2020</v>
      </c>
      <c r="L23" s="28"/>
      <c r="M23" s="28"/>
      <c r="N23" s="48"/>
      <c r="O23" s="28"/>
      <c r="P23" s="49">
        <f>35*50</f>
        <v>1750</v>
      </c>
      <c r="Q23" s="49">
        <f>28*50</f>
        <v>1400</v>
      </c>
      <c r="R23" s="35">
        <v>1800</v>
      </c>
      <c r="S23" s="48">
        <v>2050</v>
      </c>
      <c r="T23" s="28"/>
      <c r="U23" s="48"/>
    </row>
    <row r="24" spans="1:21" x14ac:dyDescent="0.25">
      <c r="A24" s="52" t="s">
        <v>37</v>
      </c>
      <c r="B24" s="25" t="s">
        <v>32</v>
      </c>
      <c r="C24" s="25" t="s">
        <v>26</v>
      </c>
      <c r="D24" s="28">
        <v>900</v>
      </c>
      <c r="E24" s="38">
        <v>1130</v>
      </c>
      <c r="F24" s="28">
        <v>970</v>
      </c>
      <c r="G24" s="28">
        <v>930</v>
      </c>
      <c r="H24" s="48"/>
      <c r="I24" s="51">
        <v>1050</v>
      </c>
      <c r="J24" s="28"/>
      <c r="K24" s="37">
        <v>1010</v>
      </c>
      <c r="L24" s="28"/>
      <c r="M24" s="28">
        <v>1050</v>
      </c>
      <c r="N24" s="48"/>
      <c r="O24" s="28"/>
      <c r="P24" s="49"/>
      <c r="Q24" s="49">
        <f>31*25</f>
        <v>775</v>
      </c>
      <c r="R24" s="35"/>
      <c r="S24" s="48"/>
      <c r="T24" s="28"/>
      <c r="U24" s="48"/>
    </row>
    <row r="25" spans="1:21" x14ac:dyDescent="0.25">
      <c r="A25" s="53"/>
      <c r="B25" s="54"/>
      <c r="C25" s="54"/>
      <c r="D25" s="55"/>
      <c r="E25" s="55"/>
      <c r="F25" s="115"/>
      <c r="G25" s="115"/>
      <c r="H25" s="115"/>
      <c r="I25" s="115"/>
      <c r="J25" s="115"/>
      <c r="K25" s="116"/>
      <c r="L25" s="116"/>
      <c r="M25" s="116"/>
      <c r="N25" s="116"/>
      <c r="O25" s="116"/>
      <c r="P25" s="116"/>
      <c r="Q25" s="116"/>
      <c r="R25" s="116"/>
      <c r="S25" s="117"/>
      <c r="T25" s="116"/>
      <c r="U25" s="118"/>
    </row>
    <row r="26" spans="1:21" x14ac:dyDescent="0.25">
      <c r="A26" s="42" t="s">
        <v>42</v>
      </c>
      <c r="B26" s="43"/>
      <c r="C26" s="4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9"/>
      <c r="T26" s="114"/>
      <c r="U26" s="114"/>
    </row>
    <row r="27" spans="1:21" x14ac:dyDescent="0.25">
      <c r="A27" s="45"/>
      <c r="B27" s="46"/>
      <c r="C27" s="47"/>
      <c r="D27" s="99"/>
      <c r="E27" s="91"/>
      <c r="F27" s="57"/>
      <c r="G27" s="91"/>
      <c r="H27" s="92"/>
      <c r="I27" s="93"/>
      <c r="J27" s="92"/>
      <c r="K27" s="91"/>
      <c r="L27" s="91"/>
      <c r="M27" s="91"/>
      <c r="N27" s="91"/>
      <c r="O27" s="91"/>
      <c r="P27" s="94"/>
      <c r="Q27" s="91"/>
      <c r="R27" s="91"/>
      <c r="S27" s="92"/>
      <c r="T27" s="100"/>
      <c r="U27" s="92"/>
    </row>
    <row r="28" spans="1:21" x14ac:dyDescent="0.25">
      <c r="A28" s="45" t="s">
        <v>43</v>
      </c>
      <c r="B28" s="58" t="s">
        <v>28</v>
      </c>
      <c r="C28" s="58" t="s">
        <v>27</v>
      </c>
      <c r="D28" s="59"/>
      <c r="E28" s="60">
        <v>1450</v>
      </c>
      <c r="F28" s="60">
        <v>1600</v>
      </c>
      <c r="G28" s="95"/>
      <c r="H28" s="61"/>
      <c r="I28" s="96"/>
      <c r="J28" s="61"/>
      <c r="K28" s="59"/>
      <c r="L28" s="59"/>
      <c r="M28" s="59"/>
      <c r="N28" s="59"/>
      <c r="O28" s="59"/>
      <c r="P28" s="97"/>
      <c r="Q28" s="97">
        <f>21*50</f>
        <v>1050</v>
      </c>
      <c r="R28" s="59"/>
      <c r="S28" s="61"/>
      <c r="T28" s="98"/>
      <c r="U28" s="61"/>
    </row>
    <row r="29" spans="1:21" x14ac:dyDescent="0.25">
      <c r="A29" s="24" t="s">
        <v>43</v>
      </c>
      <c r="B29" s="25" t="s">
        <v>38</v>
      </c>
      <c r="C29" s="25" t="s">
        <v>27</v>
      </c>
      <c r="D29" s="30">
        <v>1350</v>
      </c>
      <c r="E29" s="65"/>
      <c r="F29" s="65">
        <v>1650</v>
      </c>
      <c r="G29" s="66"/>
      <c r="H29" s="67"/>
      <c r="I29" s="67"/>
      <c r="J29" s="68"/>
      <c r="K29" s="30"/>
      <c r="L29" s="30"/>
      <c r="M29" s="30">
        <v>1500</v>
      </c>
      <c r="N29" s="30"/>
      <c r="O29" s="30"/>
      <c r="P29" s="49"/>
      <c r="Q29" s="63">
        <v>1050</v>
      </c>
      <c r="R29" s="30"/>
      <c r="S29" s="67">
        <v>1720</v>
      </c>
      <c r="T29" s="32"/>
      <c r="U29" s="67"/>
    </row>
    <row r="30" spans="1:21" x14ac:dyDescent="0.25">
      <c r="A30" s="52" t="s">
        <v>43</v>
      </c>
      <c r="B30" s="25" t="s">
        <v>44</v>
      </c>
      <c r="C30" s="25" t="s">
        <v>30</v>
      </c>
      <c r="D30" s="59">
        <v>370</v>
      </c>
      <c r="E30" s="60"/>
      <c r="F30" s="60">
        <v>350</v>
      </c>
      <c r="G30" s="69">
        <v>320</v>
      </c>
      <c r="H30" s="61"/>
      <c r="I30" s="62"/>
      <c r="J30" s="61"/>
      <c r="K30" s="59"/>
      <c r="L30" s="59"/>
      <c r="M30" s="59"/>
      <c r="N30" s="59"/>
      <c r="O30" s="59">
        <v>320</v>
      </c>
      <c r="P30" s="63"/>
      <c r="Q30" s="63"/>
      <c r="R30" s="59"/>
      <c r="S30" s="61">
        <v>360</v>
      </c>
      <c r="T30" s="64"/>
      <c r="U30" s="61"/>
    </row>
    <row r="31" spans="1:21" x14ac:dyDescent="0.25">
      <c r="A31" s="52" t="s">
        <v>43</v>
      </c>
      <c r="B31" s="25" t="s">
        <v>44</v>
      </c>
      <c r="C31" s="25" t="s">
        <v>26</v>
      </c>
      <c r="D31" s="30">
        <v>700</v>
      </c>
      <c r="E31" s="65"/>
      <c r="F31" s="65">
        <v>825</v>
      </c>
      <c r="G31" s="66"/>
      <c r="H31" s="67"/>
      <c r="I31" s="30">
        <v>750</v>
      </c>
      <c r="J31" s="68"/>
      <c r="K31" s="30">
        <v>740</v>
      </c>
      <c r="L31" s="30">
        <v>780</v>
      </c>
      <c r="M31" s="30">
        <v>750</v>
      </c>
      <c r="N31" s="30">
        <v>750</v>
      </c>
      <c r="O31" s="30"/>
      <c r="P31" s="49"/>
      <c r="Q31" s="49">
        <f>24*25</f>
        <v>600</v>
      </c>
      <c r="R31" s="30"/>
      <c r="S31" s="67"/>
      <c r="T31" s="32"/>
      <c r="U31" s="67"/>
    </row>
    <row r="32" spans="1:21" x14ac:dyDescent="0.25">
      <c r="A32" s="53"/>
      <c r="B32" s="54"/>
      <c r="C32" s="54"/>
      <c r="D32" s="55"/>
      <c r="E32" s="55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8"/>
    </row>
    <row r="33" spans="1:21" x14ac:dyDescent="0.25">
      <c r="A33" s="42" t="s">
        <v>45</v>
      </c>
      <c r="B33" s="43"/>
      <c r="C33" s="43"/>
      <c r="D33" s="114"/>
      <c r="E33" s="114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x14ac:dyDescent="0.25">
      <c r="A34" s="45"/>
      <c r="B34" s="46"/>
      <c r="C34" s="47"/>
      <c r="D34" s="91"/>
      <c r="E34" s="91"/>
      <c r="F34" s="57"/>
      <c r="G34" s="92"/>
      <c r="H34" s="92"/>
      <c r="I34" s="91"/>
      <c r="J34" s="91"/>
      <c r="K34" s="91"/>
      <c r="L34" s="92"/>
      <c r="M34" s="92"/>
      <c r="N34" s="92"/>
      <c r="O34" s="91"/>
      <c r="P34" s="94"/>
      <c r="Q34" s="91"/>
      <c r="R34" s="91"/>
      <c r="S34" s="92"/>
      <c r="T34" s="100"/>
      <c r="U34" s="92"/>
    </row>
    <row r="35" spans="1:21" x14ac:dyDescent="0.25">
      <c r="A35" s="45" t="s">
        <v>46</v>
      </c>
      <c r="B35" s="58" t="s">
        <v>41</v>
      </c>
      <c r="C35" s="25" t="s">
        <v>26</v>
      </c>
      <c r="D35" s="48">
        <v>800</v>
      </c>
      <c r="E35" s="70"/>
      <c r="F35" s="48">
        <v>875</v>
      </c>
      <c r="G35" s="70"/>
      <c r="H35" s="101">
        <v>825</v>
      </c>
      <c r="I35" s="70">
        <v>780</v>
      </c>
      <c r="J35" s="48"/>
      <c r="K35" s="70"/>
      <c r="L35" s="48"/>
      <c r="M35" s="70"/>
      <c r="N35" s="48"/>
      <c r="O35" s="70"/>
      <c r="P35" s="70">
        <f>33*25</f>
        <v>825</v>
      </c>
      <c r="Q35" s="70"/>
      <c r="R35" s="48">
        <v>800</v>
      </c>
      <c r="S35" s="70"/>
      <c r="T35" s="48">
        <f>32*25</f>
        <v>800</v>
      </c>
      <c r="U35" s="70"/>
    </row>
    <row r="36" spans="1:21" x14ac:dyDescent="0.25">
      <c r="A36" s="45" t="s">
        <v>46</v>
      </c>
      <c r="B36" s="58" t="s">
        <v>38</v>
      </c>
      <c r="C36" s="58" t="s">
        <v>27</v>
      </c>
      <c r="D36" s="28">
        <v>1650</v>
      </c>
      <c r="E36" s="28">
        <v>1500</v>
      </c>
      <c r="F36" s="28">
        <v>1750</v>
      </c>
      <c r="G36" s="28"/>
      <c r="H36" s="71"/>
      <c r="I36" s="27">
        <v>1530</v>
      </c>
      <c r="J36" s="28"/>
      <c r="K36" s="28"/>
      <c r="L36" s="28"/>
      <c r="M36" s="28"/>
      <c r="N36" s="28"/>
      <c r="O36" s="28"/>
      <c r="P36" s="70"/>
      <c r="Q36" s="28"/>
      <c r="R36" s="28"/>
      <c r="S36" s="48"/>
      <c r="T36" s="32"/>
      <c r="U36" s="28"/>
    </row>
    <row r="37" spans="1:21" x14ac:dyDescent="0.25">
      <c r="A37" s="24" t="s">
        <v>46</v>
      </c>
      <c r="B37" s="25" t="s">
        <v>35</v>
      </c>
      <c r="C37" s="25" t="s">
        <v>27</v>
      </c>
      <c r="D37" s="28">
        <v>1700</v>
      </c>
      <c r="E37" s="28"/>
      <c r="F37" s="28">
        <v>1800</v>
      </c>
      <c r="G37" s="28"/>
      <c r="H37" s="28"/>
      <c r="I37" s="37"/>
      <c r="J37" s="28"/>
      <c r="K37" s="28">
        <v>1920</v>
      </c>
      <c r="L37" s="28"/>
      <c r="M37" s="28"/>
      <c r="N37" s="28"/>
      <c r="O37" s="28"/>
      <c r="P37" s="28">
        <f>32*50</f>
        <v>1600</v>
      </c>
      <c r="Q37" s="28">
        <v>2150</v>
      </c>
      <c r="R37" s="28"/>
      <c r="S37" s="48">
        <v>1850</v>
      </c>
      <c r="T37" s="32"/>
      <c r="U37" s="28"/>
    </row>
    <row r="38" spans="1:21" x14ac:dyDescent="0.25">
      <c r="A38" s="40"/>
      <c r="B38" s="41"/>
      <c r="C38" s="41"/>
      <c r="D38" s="55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8"/>
    </row>
    <row r="39" spans="1:21" x14ac:dyDescent="0.25">
      <c r="A39" s="42" t="s">
        <v>47</v>
      </c>
      <c r="B39" s="43"/>
      <c r="C39" s="44"/>
      <c r="D39" s="114"/>
      <c r="E39" s="114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  <row r="40" spans="1:21" x14ac:dyDescent="0.25">
      <c r="A40" s="45"/>
      <c r="B40" s="46"/>
      <c r="C40" s="47"/>
      <c r="D40" s="91"/>
      <c r="E40" s="57"/>
      <c r="F40" s="91"/>
      <c r="G40" s="91"/>
      <c r="H40" s="92"/>
      <c r="I40" s="93"/>
      <c r="J40" s="91"/>
      <c r="K40" s="99"/>
      <c r="L40" s="91"/>
      <c r="M40" s="91"/>
      <c r="N40" s="92"/>
      <c r="O40" s="91"/>
      <c r="P40" s="94"/>
      <c r="Q40" s="91"/>
      <c r="R40" s="102"/>
      <c r="S40" s="92"/>
      <c r="T40" s="91"/>
      <c r="U40" s="92"/>
    </row>
    <row r="41" spans="1:21" x14ac:dyDescent="0.25">
      <c r="A41" s="72" t="s">
        <v>48</v>
      </c>
      <c r="B41" s="58" t="s">
        <v>25</v>
      </c>
      <c r="C41" s="58" t="s">
        <v>26</v>
      </c>
      <c r="D41" s="35">
        <v>1400</v>
      </c>
      <c r="E41" s="35"/>
      <c r="F41" s="35">
        <v>1300</v>
      </c>
      <c r="G41" s="35"/>
      <c r="H41" s="35">
        <v>1125</v>
      </c>
      <c r="I41" s="35">
        <v>1380</v>
      </c>
      <c r="J41" s="35"/>
      <c r="K41" s="35">
        <v>1430</v>
      </c>
      <c r="L41" s="35"/>
      <c r="M41" s="35"/>
      <c r="N41" s="35"/>
      <c r="O41" s="35"/>
      <c r="P41" s="35">
        <f>52*25</f>
        <v>1300</v>
      </c>
      <c r="Q41" s="35"/>
      <c r="R41" s="35">
        <v>1250</v>
      </c>
      <c r="S41" s="35"/>
      <c r="T41" s="35"/>
      <c r="U41" s="35"/>
    </row>
    <row r="42" spans="1:21" x14ac:dyDescent="0.25">
      <c r="A42" s="72" t="s">
        <v>48</v>
      </c>
      <c r="B42" s="58" t="s">
        <v>25</v>
      </c>
      <c r="C42" s="58" t="s">
        <v>27</v>
      </c>
      <c r="D42" s="30">
        <v>2550</v>
      </c>
      <c r="E42" s="123"/>
      <c r="F42" s="26">
        <v>2550</v>
      </c>
      <c r="G42" s="26"/>
      <c r="H42" s="68"/>
      <c r="I42" s="124"/>
      <c r="J42" s="26"/>
      <c r="K42" s="125"/>
      <c r="L42" s="26"/>
      <c r="M42" s="26"/>
      <c r="N42" s="68"/>
      <c r="O42" s="26">
        <v>2640</v>
      </c>
      <c r="P42" s="49"/>
      <c r="Q42" s="26"/>
      <c r="R42" s="126">
        <v>2550</v>
      </c>
      <c r="S42" s="68">
        <v>2750</v>
      </c>
      <c r="T42" s="26"/>
      <c r="U42" s="68"/>
    </row>
    <row r="43" spans="1:21" x14ac:dyDescent="0.25">
      <c r="A43" s="72" t="s">
        <v>48</v>
      </c>
      <c r="B43" s="25" t="s">
        <v>35</v>
      </c>
      <c r="C43" s="58" t="s">
        <v>26</v>
      </c>
      <c r="D43" s="30"/>
      <c r="E43" s="65"/>
      <c r="F43" s="30"/>
      <c r="G43" s="30"/>
      <c r="H43" s="67"/>
      <c r="I43" s="62"/>
      <c r="J43" s="30"/>
      <c r="K43" s="66"/>
      <c r="L43" s="30"/>
      <c r="M43" s="30"/>
      <c r="N43" s="67"/>
      <c r="O43" s="30"/>
      <c r="P43" s="49">
        <f>52*25</f>
        <v>1300</v>
      </c>
      <c r="Q43" s="30"/>
      <c r="R43" s="142"/>
      <c r="S43" s="67"/>
      <c r="T43" s="30">
        <v>1300</v>
      </c>
      <c r="U43" s="67"/>
    </row>
    <row r="44" spans="1:21" x14ac:dyDescent="0.25">
      <c r="A44" s="40"/>
      <c r="B44" s="41"/>
      <c r="C44" s="41"/>
      <c r="D44" s="115"/>
      <c r="E44" s="115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</row>
    <row r="45" spans="1:21" x14ac:dyDescent="0.25">
      <c r="A45" s="42" t="s">
        <v>49</v>
      </c>
      <c r="B45" s="73"/>
      <c r="C45" s="74"/>
      <c r="D45" s="56"/>
      <c r="E45" s="56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</row>
    <row r="46" spans="1:21" x14ac:dyDescent="0.25">
      <c r="A46" s="45"/>
      <c r="B46" s="46"/>
      <c r="C46" s="47"/>
      <c r="D46" s="104"/>
      <c r="E46" s="105"/>
      <c r="F46" s="91"/>
      <c r="G46" s="92"/>
      <c r="H46" s="104"/>
      <c r="I46" s="106"/>
      <c r="J46" s="92"/>
      <c r="K46" s="92"/>
      <c r="L46" s="92"/>
      <c r="M46" s="104"/>
      <c r="N46" s="92"/>
      <c r="O46" s="104"/>
      <c r="P46" s="94"/>
      <c r="Q46" s="104"/>
      <c r="R46" s="92"/>
      <c r="S46" s="92"/>
      <c r="T46" s="104"/>
      <c r="U46" s="104"/>
    </row>
    <row r="47" spans="1:21" x14ac:dyDescent="0.25">
      <c r="A47" s="45" t="s">
        <v>50</v>
      </c>
      <c r="B47" s="58" t="s">
        <v>51</v>
      </c>
      <c r="C47" s="58" t="s">
        <v>52</v>
      </c>
      <c r="D47" s="70">
        <v>480</v>
      </c>
      <c r="E47" s="75"/>
      <c r="F47" s="28">
        <v>450</v>
      </c>
      <c r="G47" s="48">
        <v>560</v>
      </c>
      <c r="H47" s="70">
        <v>570</v>
      </c>
      <c r="I47" s="103">
        <v>520</v>
      </c>
      <c r="J47" s="48"/>
      <c r="K47" s="48"/>
      <c r="L47" s="48"/>
      <c r="M47" s="70"/>
      <c r="N47" s="48"/>
      <c r="O47" s="70">
        <v>488</v>
      </c>
      <c r="P47" s="90"/>
      <c r="Q47" s="70"/>
      <c r="R47" s="48"/>
      <c r="S47" s="48"/>
      <c r="T47" s="70"/>
      <c r="U47" s="70"/>
    </row>
    <row r="48" spans="1:21" x14ac:dyDescent="0.25">
      <c r="A48" s="24" t="s">
        <v>53</v>
      </c>
      <c r="B48" s="25" t="s">
        <v>51</v>
      </c>
      <c r="C48" s="25" t="s">
        <v>52</v>
      </c>
      <c r="D48" s="28">
        <v>550</v>
      </c>
      <c r="E48" s="38"/>
      <c r="F48" s="28">
        <v>500</v>
      </c>
      <c r="G48" s="28"/>
      <c r="H48" s="48"/>
      <c r="I48" s="77">
        <v>520</v>
      </c>
      <c r="J48" s="28"/>
      <c r="K48" s="37"/>
      <c r="L48" s="28"/>
      <c r="M48" s="28"/>
      <c r="N48" s="48"/>
      <c r="O48" s="28">
        <v>510</v>
      </c>
      <c r="P48" s="49"/>
      <c r="Q48" s="28"/>
      <c r="R48" s="35"/>
      <c r="S48" s="48"/>
      <c r="T48" s="28"/>
      <c r="U48" s="48"/>
    </row>
    <row r="49" spans="1:28" x14ac:dyDescent="0.25">
      <c r="A49" s="24" t="s">
        <v>53</v>
      </c>
      <c r="B49" s="25" t="s">
        <v>51</v>
      </c>
      <c r="C49" s="58" t="s">
        <v>26</v>
      </c>
      <c r="D49" s="28">
        <v>5750</v>
      </c>
      <c r="E49" s="38"/>
      <c r="F49" s="28">
        <v>6500</v>
      </c>
      <c r="G49" s="28"/>
      <c r="H49" s="48"/>
      <c r="I49" s="48"/>
      <c r="J49" s="28"/>
      <c r="K49" s="37"/>
      <c r="L49" s="28"/>
      <c r="M49" s="28"/>
      <c r="N49" s="48"/>
      <c r="O49" s="28"/>
      <c r="P49" s="49"/>
      <c r="Q49" s="28"/>
      <c r="R49" s="35"/>
      <c r="S49" s="48"/>
      <c r="T49" s="28"/>
      <c r="U49" s="48"/>
      <c r="AB49" s="122"/>
    </row>
    <row r="50" spans="1:28" x14ac:dyDescent="0.25">
      <c r="A50" s="24" t="s">
        <v>54</v>
      </c>
      <c r="B50" s="25" t="s">
        <v>51</v>
      </c>
      <c r="C50" s="25" t="s">
        <v>52</v>
      </c>
      <c r="D50" s="28">
        <v>640</v>
      </c>
      <c r="E50" s="38"/>
      <c r="F50" s="28">
        <v>550</v>
      </c>
      <c r="G50" s="28"/>
      <c r="H50" s="48"/>
      <c r="I50" s="77">
        <v>580</v>
      </c>
      <c r="J50" s="28"/>
      <c r="K50" s="37"/>
      <c r="L50" s="28"/>
      <c r="M50" s="28"/>
      <c r="N50" s="48"/>
      <c r="O50" s="28">
        <v>620</v>
      </c>
      <c r="P50" s="49"/>
      <c r="Q50" s="28"/>
      <c r="R50" s="35"/>
      <c r="S50" s="48"/>
      <c r="T50" s="28"/>
      <c r="U50" s="48"/>
    </row>
    <row r="51" spans="1:28" x14ac:dyDescent="0.25">
      <c r="A51" s="40"/>
      <c r="B51" s="78"/>
      <c r="C51" s="78"/>
      <c r="D51" s="113"/>
      <c r="E51" s="113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2"/>
    </row>
    <row r="52" spans="1:28" x14ac:dyDescent="0.25">
      <c r="A52" s="42" t="s">
        <v>55</v>
      </c>
      <c r="B52" s="43"/>
      <c r="C52" s="44"/>
      <c r="D52" s="110"/>
      <c r="E52" s="110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</row>
    <row r="53" spans="1:28" x14ac:dyDescent="0.25">
      <c r="A53" s="45"/>
      <c r="B53" s="46"/>
      <c r="C53" s="47"/>
      <c r="D53" s="104"/>
      <c r="E53" s="91"/>
      <c r="F53" s="104"/>
      <c r="G53" s="104"/>
      <c r="H53" s="104"/>
      <c r="I53" s="106"/>
      <c r="J53" s="104"/>
      <c r="K53" s="104"/>
      <c r="L53" s="104"/>
      <c r="M53" s="104"/>
      <c r="N53" s="92"/>
      <c r="O53" s="104"/>
      <c r="P53" s="108"/>
      <c r="Q53" s="104"/>
      <c r="R53" s="92"/>
      <c r="S53" s="92"/>
      <c r="T53" s="92"/>
      <c r="U53" s="104"/>
    </row>
    <row r="54" spans="1:28" x14ac:dyDescent="0.25">
      <c r="A54" s="72" t="s">
        <v>56</v>
      </c>
      <c r="B54" s="58" t="s">
        <v>57</v>
      </c>
      <c r="C54" s="58" t="s">
        <v>58</v>
      </c>
      <c r="D54" s="70">
        <v>100</v>
      </c>
      <c r="E54" s="70">
        <v>100</v>
      </c>
      <c r="F54" s="70">
        <v>100</v>
      </c>
      <c r="G54" s="70">
        <v>90</v>
      </c>
      <c r="H54" s="70">
        <v>110</v>
      </c>
      <c r="I54" s="103">
        <v>100</v>
      </c>
      <c r="J54" s="70"/>
      <c r="K54" s="70">
        <v>85</v>
      </c>
      <c r="L54" s="70"/>
      <c r="M54" s="70"/>
      <c r="N54" s="48">
        <v>95</v>
      </c>
      <c r="O54" s="70">
        <v>85</v>
      </c>
      <c r="P54" s="107"/>
      <c r="Q54" s="70"/>
      <c r="R54" s="48">
        <v>100</v>
      </c>
      <c r="S54" s="48"/>
      <c r="T54" s="48">
        <v>120</v>
      </c>
      <c r="U54" s="48"/>
    </row>
    <row r="55" spans="1:28" x14ac:dyDescent="0.25">
      <c r="A55" s="81" t="s">
        <v>56</v>
      </c>
      <c r="B55" s="25" t="s">
        <v>57</v>
      </c>
      <c r="C55" s="25" t="s">
        <v>59</v>
      </c>
      <c r="D55" s="70">
        <v>380</v>
      </c>
      <c r="E55" s="70">
        <v>360</v>
      </c>
      <c r="F55" s="70">
        <v>390</v>
      </c>
      <c r="G55" s="70">
        <v>360</v>
      </c>
      <c r="H55" s="70">
        <v>400</v>
      </c>
      <c r="I55" s="76">
        <v>400</v>
      </c>
      <c r="J55" s="70"/>
      <c r="K55" s="70">
        <v>380</v>
      </c>
      <c r="L55" s="70">
        <v>390</v>
      </c>
      <c r="M55" s="70">
        <v>380</v>
      </c>
      <c r="N55" s="48">
        <v>344</v>
      </c>
      <c r="O55" s="70">
        <v>350</v>
      </c>
      <c r="P55" s="80"/>
      <c r="Q55" s="48">
        <v>250</v>
      </c>
      <c r="R55" s="48">
        <v>300</v>
      </c>
      <c r="S55" s="48">
        <v>350</v>
      </c>
      <c r="T55" s="48">
        <v>310</v>
      </c>
      <c r="U55" s="48"/>
    </row>
    <row r="56" spans="1:28" x14ac:dyDescent="0.25">
      <c r="A56" s="81" t="s">
        <v>56</v>
      </c>
      <c r="B56" s="25" t="s">
        <v>57</v>
      </c>
      <c r="C56" s="25" t="s">
        <v>60</v>
      </c>
      <c r="D56" s="70">
        <v>1650</v>
      </c>
      <c r="E56" s="75">
        <v>1550</v>
      </c>
      <c r="F56" s="28">
        <v>1550</v>
      </c>
      <c r="G56" s="48">
        <v>1580</v>
      </c>
      <c r="H56" s="70"/>
      <c r="I56" s="76">
        <v>1380</v>
      </c>
      <c r="J56" s="48"/>
      <c r="K56" s="48">
        <v>1520</v>
      </c>
      <c r="L56" s="48"/>
      <c r="M56" s="70"/>
      <c r="N56" s="48">
        <v>1500</v>
      </c>
      <c r="O56" s="70">
        <v>1570</v>
      </c>
      <c r="P56" s="49"/>
      <c r="Q56" s="70">
        <v>2300</v>
      </c>
      <c r="R56" s="48">
        <v>1450</v>
      </c>
      <c r="S56" s="48">
        <v>1400</v>
      </c>
      <c r="T56" s="70">
        <v>1420</v>
      </c>
      <c r="U56" s="70"/>
    </row>
    <row r="57" spans="1:28" x14ac:dyDescent="0.25">
      <c r="A57" s="81" t="s">
        <v>56</v>
      </c>
      <c r="B57" s="25" t="s">
        <v>57</v>
      </c>
      <c r="C57" s="25" t="s">
        <v>61</v>
      </c>
      <c r="D57" s="120">
        <v>3280</v>
      </c>
      <c r="E57" s="75"/>
      <c r="F57" s="28">
        <v>2900</v>
      </c>
      <c r="G57" s="48"/>
      <c r="H57" s="70">
        <v>2850</v>
      </c>
      <c r="I57" s="121">
        <v>2300</v>
      </c>
      <c r="J57" s="48"/>
      <c r="K57" s="48">
        <v>2640</v>
      </c>
      <c r="L57" s="48"/>
      <c r="M57" s="70"/>
      <c r="N57" s="48"/>
      <c r="O57" s="70">
        <v>2840</v>
      </c>
      <c r="P57" s="49"/>
      <c r="Q57" s="70">
        <v>2200</v>
      </c>
      <c r="R57" s="48">
        <v>2500</v>
      </c>
      <c r="S57" s="48">
        <v>2600</v>
      </c>
      <c r="T57" s="70">
        <v>2500</v>
      </c>
      <c r="U57" s="70"/>
    </row>
    <row r="58" spans="1:28" x14ac:dyDescent="0.25">
      <c r="A58" s="40"/>
      <c r="B58" s="82"/>
      <c r="C58" s="82"/>
      <c r="D58" s="79"/>
      <c r="E58" s="79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</row>
    <row r="59" spans="1:28" x14ac:dyDescent="0.25">
      <c r="A59" s="42" t="s">
        <v>62</v>
      </c>
      <c r="B59" s="43"/>
      <c r="C59" s="44"/>
      <c r="D59" s="110"/>
      <c r="E59" s="110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</row>
    <row r="60" spans="1:28" x14ac:dyDescent="0.25">
      <c r="A60" s="45"/>
      <c r="B60" s="46"/>
      <c r="C60" s="47"/>
      <c r="D60" s="104"/>
      <c r="E60" s="104"/>
      <c r="F60" s="108"/>
      <c r="G60" s="104"/>
      <c r="H60" s="104"/>
      <c r="I60" s="106"/>
      <c r="J60" s="99"/>
      <c r="K60" s="99"/>
      <c r="L60" s="104"/>
      <c r="M60" s="104"/>
      <c r="N60" s="104"/>
      <c r="O60" s="104"/>
      <c r="P60" s="108"/>
      <c r="Q60" s="104"/>
      <c r="R60" s="111"/>
      <c r="S60" s="92"/>
      <c r="T60" s="92"/>
      <c r="U60" s="92"/>
    </row>
    <row r="61" spans="1:28" x14ac:dyDescent="0.25">
      <c r="A61" s="45" t="s">
        <v>63</v>
      </c>
      <c r="B61" s="58" t="s">
        <v>64</v>
      </c>
      <c r="C61" s="58" t="s">
        <v>65</v>
      </c>
      <c r="D61" s="107">
        <v>500</v>
      </c>
      <c r="E61" s="70"/>
      <c r="F61" s="107">
        <v>470</v>
      </c>
      <c r="G61" s="107"/>
      <c r="H61" s="70"/>
      <c r="I61" s="103">
        <v>420</v>
      </c>
      <c r="J61" s="109"/>
      <c r="K61" s="109">
        <v>400</v>
      </c>
      <c r="L61" s="70">
        <v>580</v>
      </c>
      <c r="M61" s="70">
        <v>380</v>
      </c>
      <c r="N61" s="70">
        <v>349</v>
      </c>
      <c r="O61" s="70">
        <v>435</v>
      </c>
      <c r="P61" s="107"/>
      <c r="Q61" s="70"/>
      <c r="R61" s="48"/>
      <c r="S61" s="48">
        <v>550</v>
      </c>
      <c r="T61" s="48"/>
      <c r="U61" s="48"/>
    </row>
    <row r="62" spans="1:28" x14ac:dyDescent="0.25">
      <c r="A62" s="24" t="s">
        <v>63</v>
      </c>
      <c r="B62" s="25" t="s">
        <v>64</v>
      </c>
      <c r="C62" s="25" t="s">
        <v>52</v>
      </c>
      <c r="D62" s="70"/>
      <c r="E62" s="70"/>
      <c r="F62" s="80">
        <v>850</v>
      </c>
      <c r="G62" s="70"/>
      <c r="H62" s="37"/>
      <c r="I62" s="83">
        <v>690</v>
      </c>
      <c r="J62" s="70"/>
      <c r="K62" s="70"/>
      <c r="L62" s="70"/>
      <c r="M62" s="70"/>
      <c r="N62" s="70"/>
      <c r="O62" s="70">
        <v>855</v>
      </c>
      <c r="P62" s="80"/>
      <c r="Q62" s="70"/>
      <c r="R62" s="48"/>
      <c r="S62" s="48"/>
      <c r="T62" s="48"/>
      <c r="U62" s="48"/>
    </row>
    <row r="63" spans="1:28" x14ac:dyDescent="0.25">
      <c r="A63" s="24" t="s">
        <v>63</v>
      </c>
      <c r="B63" s="25" t="s">
        <v>66</v>
      </c>
      <c r="C63" s="25" t="s">
        <v>67</v>
      </c>
      <c r="D63" s="70"/>
      <c r="E63" s="70"/>
      <c r="F63" s="80">
        <v>55</v>
      </c>
      <c r="G63" s="70"/>
      <c r="H63" s="70">
        <v>80</v>
      </c>
      <c r="I63" s="83">
        <v>70</v>
      </c>
      <c r="J63" s="70"/>
      <c r="K63" s="70"/>
      <c r="L63" s="70"/>
      <c r="M63" s="70">
        <v>70</v>
      </c>
      <c r="N63" s="70">
        <v>70</v>
      </c>
      <c r="O63" s="70"/>
      <c r="P63" s="80"/>
      <c r="Q63" s="70"/>
      <c r="R63" s="48"/>
      <c r="S63" s="48"/>
      <c r="T63" s="48"/>
      <c r="U63" s="48"/>
    </row>
    <row r="64" spans="1:28" x14ac:dyDescent="0.25">
      <c r="A64" s="24" t="s">
        <v>63</v>
      </c>
      <c r="B64" s="25" t="s">
        <v>66</v>
      </c>
      <c r="C64" s="25" t="s">
        <v>68</v>
      </c>
      <c r="D64" s="70">
        <v>60</v>
      </c>
      <c r="E64" s="70">
        <v>60</v>
      </c>
      <c r="F64" s="80">
        <v>75</v>
      </c>
      <c r="G64" s="70">
        <v>60</v>
      </c>
      <c r="H64" s="70"/>
      <c r="I64" s="76">
        <v>70</v>
      </c>
      <c r="J64" s="70"/>
      <c r="K64" s="70">
        <v>65</v>
      </c>
      <c r="L64" s="70"/>
      <c r="M64" s="70"/>
      <c r="N64" s="70">
        <v>45</v>
      </c>
      <c r="O64" s="70">
        <v>60</v>
      </c>
      <c r="P64" s="80"/>
      <c r="Q64" s="70">
        <v>60</v>
      </c>
      <c r="R64" s="48"/>
      <c r="S64" s="48"/>
      <c r="T64" s="48"/>
      <c r="U64" s="48"/>
    </row>
    <row r="65" spans="1:21" x14ac:dyDescent="0.25">
      <c r="A65" s="24" t="s">
        <v>63</v>
      </c>
      <c r="B65" s="25" t="s">
        <v>66</v>
      </c>
      <c r="C65" s="84" t="s">
        <v>69</v>
      </c>
      <c r="D65" s="70">
        <v>195</v>
      </c>
      <c r="E65" s="70"/>
      <c r="F65" s="80">
        <v>190</v>
      </c>
      <c r="G65" s="70">
        <v>190</v>
      </c>
      <c r="H65" s="70">
        <v>220</v>
      </c>
      <c r="I65" s="76">
        <v>170</v>
      </c>
      <c r="J65" s="70"/>
      <c r="K65" s="70"/>
      <c r="L65" s="70"/>
      <c r="M65" s="70">
        <v>180</v>
      </c>
      <c r="N65" s="70">
        <v>169</v>
      </c>
      <c r="O65" s="70">
        <v>200</v>
      </c>
      <c r="P65" s="80"/>
      <c r="Q65" s="70">
        <v>200</v>
      </c>
      <c r="R65" s="48"/>
      <c r="S65" s="48">
        <v>190</v>
      </c>
      <c r="T65" s="48"/>
      <c r="U65" s="48"/>
    </row>
    <row r="66" spans="1:21" x14ac:dyDescent="0.25">
      <c r="A66" s="24" t="s">
        <v>63</v>
      </c>
      <c r="B66" s="25" t="s">
        <v>66</v>
      </c>
      <c r="C66" s="25" t="s">
        <v>70</v>
      </c>
      <c r="D66" s="85"/>
      <c r="E66" s="30"/>
      <c r="F66" s="86">
        <v>350</v>
      </c>
      <c r="G66" s="86"/>
      <c r="H66" s="37"/>
      <c r="I66" s="76">
        <v>370</v>
      </c>
      <c r="J66" s="86"/>
      <c r="K66" s="70"/>
      <c r="L66" s="28"/>
      <c r="M66" s="86"/>
      <c r="N66" s="48">
        <v>309</v>
      </c>
      <c r="O66" s="86">
        <v>390</v>
      </c>
      <c r="P66" s="80"/>
      <c r="Q66" s="48">
        <v>300</v>
      </c>
      <c r="R66" s="48"/>
      <c r="S66" s="48"/>
      <c r="T66" s="48"/>
      <c r="U66" s="86"/>
    </row>
    <row r="67" spans="1:21" x14ac:dyDescent="0.25">
      <c r="A67" s="24" t="s">
        <v>63</v>
      </c>
      <c r="B67" s="25" t="s">
        <v>66</v>
      </c>
      <c r="C67" s="25" t="s">
        <v>65</v>
      </c>
      <c r="D67" s="85">
        <v>460</v>
      </c>
      <c r="E67" s="30"/>
      <c r="F67" s="86">
        <v>490</v>
      </c>
      <c r="G67" s="86"/>
      <c r="H67" s="37">
        <v>550</v>
      </c>
      <c r="I67" s="76">
        <v>420</v>
      </c>
      <c r="J67" s="86"/>
      <c r="K67" s="70">
        <v>360</v>
      </c>
      <c r="L67" s="28"/>
      <c r="M67" s="86"/>
      <c r="N67" s="48">
        <v>439</v>
      </c>
      <c r="O67" s="86"/>
      <c r="P67" s="80"/>
      <c r="Q67" s="48">
        <v>507</v>
      </c>
      <c r="R67" s="48"/>
      <c r="S67" s="48">
        <v>490</v>
      </c>
      <c r="T67" s="48"/>
      <c r="U67" s="86"/>
    </row>
    <row r="68" spans="1:21" x14ac:dyDescent="0.25">
      <c r="A68" s="24" t="s">
        <v>63</v>
      </c>
      <c r="B68" s="25" t="s">
        <v>66</v>
      </c>
      <c r="C68" s="25" t="s">
        <v>52</v>
      </c>
      <c r="D68" s="85"/>
      <c r="E68" s="30"/>
      <c r="F68" s="86">
        <v>900</v>
      </c>
      <c r="G68" s="86"/>
      <c r="H68" s="37">
        <v>1000</v>
      </c>
      <c r="I68" s="76">
        <v>730</v>
      </c>
      <c r="J68" s="86"/>
      <c r="K68" s="70"/>
      <c r="L68" s="28"/>
      <c r="M68" s="86"/>
      <c r="N68" s="48">
        <v>858</v>
      </c>
      <c r="O68" s="86"/>
      <c r="P68" s="80"/>
      <c r="Q68" s="48"/>
      <c r="R68" s="48"/>
      <c r="S68" s="48"/>
      <c r="T68" s="48"/>
      <c r="U68" s="86"/>
    </row>
    <row r="69" spans="1:21" x14ac:dyDescent="0.25">
      <c r="A69" s="40"/>
      <c r="B69" s="54"/>
      <c r="C69" s="54"/>
    </row>
    <row r="70" spans="1:21" x14ac:dyDescent="0.25">
      <c r="A70" s="42" t="s">
        <v>71</v>
      </c>
      <c r="B70" s="43"/>
      <c r="C70" s="44"/>
      <c r="D70" s="87"/>
      <c r="E70" s="87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</row>
    <row r="71" spans="1:21" x14ac:dyDescent="0.25">
      <c r="A71" s="45"/>
      <c r="B71" s="46"/>
      <c r="C71" s="47"/>
      <c r="D71" s="112"/>
      <c r="E71" s="92"/>
      <c r="F71" s="112"/>
      <c r="G71" s="112"/>
      <c r="H71" s="112"/>
      <c r="I71" s="106"/>
      <c r="J71" s="112"/>
      <c r="K71" s="104"/>
      <c r="L71" s="91"/>
      <c r="M71" s="112"/>
      <c r="N71" s="92"/>
      <c r="O71" s="112"/>
      <c r="P71" s="108"/>
      <c r="Q71" s="91"/>
      <c r="R71" s="92"/>
      <c r="S71" s="92"/>
      <c r="T71" s="92"/>
      <c r="U71" s="112"/>
    </row>
    <row r="72" spans="1:21" x14ac:dyDescent="0.25">
      <c r="A72" s="45" t="s">
        <v>72</v>
      </c>
      <c r="B72" s="58" t="s">
        <v>73</v>
      </c>
      <c r="C72" s="58" t="s">
        <v>59</v>
      </c>
      <c r="D72" s="86">
        <v>810</v>
      </c>
      <c r="E72" s="48">
        <v>780</v>
      </c>
      <c r="F72" s="86">
        <v>790</v>
      </c>
      <c r="G72" s="86">
        <v>780</v>
      </c>
      <c r="H72" s="88"/>
      <c r="I72" s="103">
        <v>830</v>
      </c>
      <c r="J72" s="86"/>
      <c r="K72" s="70"/>
      <c r="L72" s="28"/>
      <c r="M72" s="86">
        <v>650</v>
      </c>
      <c r="N72" s="48">
        <v>700</v>
      </c>
      <c r="O72" s="86">
        <v>705</v>
      </c>
      <c r="P72" s="107"/>
      <c r="Q72" s="28">
        <v>850</v>
      </c>
      <c r="R72" s="48"/>
      <c r="S72" s="48"/>
      <c r="T72" s="48"/>
      <c r="U72" s="86"/>
    </row>
    <row r="73" spans="1:21" x14ac:dyDescent="0.25">
      <c r="A73" s="24" t="s">
        <v>72</v>
      </c>
      <c r="B73" s="25" t="s">
        <v>74</v>
      </c>
      <c r="C73" s="25" t="s">
        <v>75</v>
      </c>
      <c r="D73" s="86">
        <v>295</v>
      </c>
      <c r="E73" s="48">
        <v>300</v>
      </c>
      <c r="F73" s="86">
        <v>250</v>
      </c>
      <c r="G73" s="86">
        <v>330</v>
      </c>
      <c r="H73" s="88">
        <v>300</v>
      </c>
      <c r="I73" s="76">
        <v>295</v>
      </c>
      <c r="J73" s="86"/>
      <c r="K73" s="70"/>
      <c r="L73" s="86"/>
      <c r="M73" s="86">
        <v>270</v>
      </c>
      <c r="N73" s="48">
        <v>280</v>
      </c>
      <c r="O73" s="86">
        <v>275</v>
      </c>
      <c r="P73" s="80"/>
      <c r="Q73" s="28">
        <v>230</v>
      </c>
      <c r="R73" s="48"/>
      <c r="S73" s="48">
        <v>290</v>
      </c>
      <c r="T73" s="48"/>
      <c r="U73" s="28"/>
    </row>
    <row r="74" spans="1:21" x14ac:dyDescent="0.25">
      <c r="A74" s="24" t="s">
        <v>76</v>
      </c>
      <c r="B74" s="25" t="s">
        <v>74</v>
      </c>
      <c r="C74" s="25" t="s">
        <v>59</v>
      </c>
      <c r="D74" s="86">
        <v>660</v>
      </c>
      <c r="E74" s="48"/>
      <c r="F74" s="86">
        <v>790</v>
      </c>
      <c r="G74" s="86"/>
      <c r="H74" s="88"/>
      <c r="I74" s="76">
        <v>915</v>
      </c>
      <c r="J74" s="86"/>
      <c r="K74" s="70">
        <v>720</v>
      </c>
      <c r="L74" s="86"/>
      <c r="M74" s="86">
        <v>880</v>
      </c>
      <c r="N74" s="48">
        <v>690</v>
      </c>
      <c r="O74" s="86">
        <v>685</v>
      </c>
      <c r="P74" s="80"/>
      <c r="Q74" s="48"/>
      <c r="R74" s="48"/>
      <c r="S74" s="48">
        <v>770</v>
      </c>
      <c r="T74" s="48"/>
      <c r="U74" s="86"/>
    </row>
    <row r="75" spans="1:21" x14ac:dyDescent="0.25">
      <c r="A75" s="24" t="s">
        <v>77</v>
      </c>
      <c r="B75" s="25" t="s">
        <v>73</v>
      </c>
      <c r="C75" s="25" t="s">
        <v>59</v>
      </c>
      <c r="D75" s="85">
        <v>800</v>
      </c>
      <c r="E75" s="30"/>
      <c r="F75" s="86">
        <v>690</v>
      </c>
      <c r="G75" s="86"/>
      <c r="H75" s="27">
        <v>950</v>
      </c>
      <c r="I75" s="76">
        <v>795</v>
      </c>
      <c r="J75" s="86"/>
      <c r="K75" s="70"/>
      <c r="L75" s="28"/>
      <c r="M75" s="86">
        <v>880</v>
      </c>
      <c r="N75" s="48">
        <v>740</v>
      </c>
      <c r="O75" s="86">
        <v>740</v>
      </c>
      <c r="P75" s="80"/>
      <c r="Q75" s="48">
        <v>740</v>
      </c>
      <c r="R75" s="48">
        <v>650</v>
      </c>
      <c r="S75" s="48">
        <v>730</v>
      </c>
      <c r="T75" s="48">
        <v>710</v>
      </c>
      <c r="U75" s="86"/>
    </row>
    <row r="76" spans="1:21" x14ac:dyDescent="0.25">
      <c r="A76" s="24" t="s">
        <v>78</v>
      </c>
      <c r="B76" s="25" t="s">
        <v>73</v>
      </c>
      <c r="C76" s="25" t="s">
        <v>75</v>
      </c>
      <c r="D76" s="85">
        <v>175</v>
      </c>
      <c r="E76" s="30"/>
      <c r="F76" s="86">
        <v>190</v>
      </c>
      <c r="G76" s="86">
        <v>200</v>
      </c>
      <c r="H76" s="27">
        <v>250</v>
      </c>
      <c r="I76" s="76">
        <v>190</v>
      </c>
      <c r="J76" s="86"/>
      <c r="K76" s="70"/>
      <c r="L76" s="28"/>
      <c r="M76" s="86">
        <v>170</v>
      </c>
      <c r="N76" s="48">
        <v>180</v>
      </c>
      <c r="O76" s="86">
        <v>165</v>
      </c>
      <c r="P76" s="80"/>
      <c r="Q76" s="48"/>
      <c r="R76" s="48"/>
      <c r="S76" s="48">
        <v>180</v>
      </c>
      <c r="T76" s="48">
        <v>170</v>
      </c>
      <c r="U76" s="86"/>
    </row>
    <row r="77" spans="1:21" x14ac:dyDescent="0.25">
      <c r="A77" s="24" t="s">
        <v>78</v>
      </c>
      <c r="B77" s="25" t="s">
        <v>73</v>
      </c>
      <c r="C77" s="25" t="s">
        <v>59</v>
      </c>
      <c r="D77" s="85">
        <v>395</v>
      </c>
      <c r="E77" s="30"/>
      <c r="F77" s="86">
        <v>350</v>
      </c>
      <c r="G77" s="86">
        <v>430</v>
      </c>
      <c r="H77" s="27">
        <v>450</v>
      </c>
      <c r="I77" s="76">
        <v>395</v>
      </c>
      <c r="J77" s="86"/>
      <c r="K77" s="70">
        <v>420</v>
      </c>
      <c r="L77" s="28"/>
      <c r="M77" s="86">
        <v>400</v>
      </c>
      <c r="N77" s="48">
        <v>380</v>
      </c>
      <c r="O77" s="86">
        <v>390</v>
      </c>
      <c r="P77" s="80"/>
      <c r="Q77" s="48">
        <v>360</v>
      </c>
      <c r="R77" s="48"/>
      <c r="S77" s="48">
        <v>370</v>
      </c>
      <c r="T77" s="48"/>
      <c r="U77" s="86"/>
    </row>
    <row r="78" spans="1:21" x14ac:dyDescent="0.25">
      <c r="H78" s="89"/>
      <c r="K78" s="89"/>
      <c r="R78" s="89"/>
    </row>
  </sheetData>
  <mergeCells count="31">
    <mergeCell ref="H1:H2"/>
    <mergeCell ref="U1:U2"/>
    <mergeCell ref="F17:U17"/>
    <mergeCell ref="A1:C1"/>
    <mergeCell ref="D1:D2"/>
    <mergeCell ref="E1:E2"/>
    <mergeCell ref="F1:F2"/>
    <mergeCell ref="G1:G2"/>
    <mergeCell ref="T1:T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F32:U32"/>
    <mergeCell ref="F33:U33"/>
    <mergeCell ref="E38:U38"/>
    <mergeCell ref="F70:U70"/>
    <mergeCell ref="F44:U44"/>
    <mergeCell ref="F45:U45"/>
    <mergeCell ref="F51:U51"/>
    <mergeCell ref="F52:U52"/>
    <mergeCell ref="F58:U58"/>
    <mergeCell ref="F59:U59"/>
    <mergeCell ref="F39:U3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mineralnadjubriva</vt:lpstr>
      <vt:lpstr>Sheet2</vt:lpstr>
      <vt:lpstr>Sheet3</vt:lpstr>
      <vt:lpstr>mineralnadjubriva!Print_Titles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2018-04-02T07:21:43Z</dcterms:modified>
</cp:coreProperties>
</file>